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5" activeTab="6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<sst xmlns="http://schemas.openxmlformats.org/spreadsheetml/2006/main" count="656" uniqueCount="249">
  <si>
    <t>2024年部门预算</t>
  </si>
  <si>
    <t>公开表1</t>
  </si>
  <si>
    <t xml:space="preserve"> 收支总体情况表</t>
  </si>
  <si>
    <t>部门（单位）：聊城市退役军人医院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</si>
  <si>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</si>
  <si>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</si>
  <si>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</si>
  <si>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</si>
  <si>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</si>
  <si>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</si>
  <si>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</si>
  <si>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</si>
  <si>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</si>
  <si>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</si>
  <si>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</si>
  <si>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</si>
  <si>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</si>
  <si>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</si>
  <si>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</si>
  <si>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</si>
  <si>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</si>
  <si>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</si>
  <si>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</si>
  <si>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</si>
  <si>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</si>
  <si>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</si>
  <si>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</si>
  <si>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</si>
  <si>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</si>
  <si>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</si>
  <si>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</si>
  <si>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</si>
  <si>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</si>
  <si>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</si>
  <si>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</si>
  <si>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</si>
  <si>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</si>
  <si>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</si>
  <si>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</si>
  <si>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</si>
  <si>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</si>
  <si>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</si>
  <si>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</si>
  <si>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</si>
  <si>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</si>
  <si>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</si>
  <si>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</si>
  <si>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</si>
  <si>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</si>
  <si>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</si>
  <si>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</si>
  <si>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</si>
  <si>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</si>
  <si>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</si>
  <si>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</si>
  <si>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</si>
  <si>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</si>
  <si>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</si>
  <si>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</si>
  <si>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</si>
  <si>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</si>
  <si>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</si>
  <si>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</si>
  <si>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</si>
  <si>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</si>
  <si>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</si>
  <si>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</si>
  <si>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208</t>
  </si>
  <si>
    <t>社会保障和就业支出</t>
  </si>
  <si>
    <t>05</t>
  </si>
  <si>
    <t>　行政事业单位养老支出</t>
  </si>
  <si>
    <t>20805</t>
  </si>
  <si>
    <t>02</t>
  </si>
  <si>
    <t>　　事业单位离退休</t>
  </si>
  <si>
    <t>2080502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</si>
  <si>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</si>
  <si>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</si>
  <si>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</si>
  <si>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</si>
  <si>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</si>
  <si>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28</t>
  </si>
  <si>
    <t>　退役军人管理事务</t>
  </si>
  <si>
    <t>20828</t>
  </si>
  <si>
    <t>04</t>
  </si>
  <si>
    <t>　　拥军优属</t>
  </si>
  <si>
    <t>2082804</t>
  </si>
  <si>
    <t>50</t>
  </si>
  <si>
    <t>　　事业运行</t>
  </si>
  <si>
    <t>2082850</t>
  </si>
  <si>
    <t>210</t>
  </si>
  <si>
    <t>卫生健康支出</t>
  </si>
  <si>
    <t>　公立医院</t>
  </si>
  <si>
    <t>21002</t>
  </si>
  <si>
    <t>13</t>
  </si>
  <si>
    <t>　　优抚医院</t>
  </si>
  <si>
    <t>2100213</t>
  </si>
  <si>
    <t>11</t>
  </si>
  <si>
    <t>　行政事业单位医疗</t>
  </si>
  <si>
    <t>21011</t>
  </si>
  <si>
    <t>　　事业单位医疗</t>
  </si>
  <si>
    <t>2101102</t>
  </si>
  <si>
    <t>221</t>
  </si>
  <si>
    <t>住房保障支出</t>
  </si>
  <si>
    <t>　住房改革支出</t>
  </si>
  <si>
    <t>22102</t>
  </si>
  <si>
    <t>01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</si>
  <si>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</si>
  <si>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</si>
  <si>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</si>
  <si>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</si>
  <si>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</si>
  <si>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</si>
  <si>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</si>
  <si>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</si>
  <si>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</si>
  <si>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</si>
  <si>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</si>
  <si>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</si>
  <si>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</si>
  <si>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</si>
  <si>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</si>
  <si>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</si>
  <si>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</si>
  <si>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>其中：一般公共预算拨款结转</t>
  </si>
  <si>
    <t xml:space="preserve">      政府性基金预算拨款结转</t>
  </si>
  <si>
    <t xml:space="preserve">      国有资本经营预算拨款结转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</si>
  <si>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</si>
  <si>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</si>
  <si>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</si>
  <si>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</si>
  <si>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</si>
  <si>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</si>
  <si>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</si>
  <si>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</si>
  <si>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</si>
  <si>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</si>
  <si>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</si>
  <si>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</si>
  <si>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</si>
  <si>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</si>
  <si>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</si>
  <si>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3341.28</t>
  </si>
  <si>
    <t>301</t>
  </si>
  <si>
    <t>工资福利支出</t>
  </si>
  <si>
    <t>505</t>
  </si>
  <si>
    <t>对事业单位经常性补助</t>
  </si>
  <si>
    <t>3061.31</t>
  </si>
  <si>
    <t>　基本工资</t>
  </si>
  <si>
    <t>　工资福利支出</t>
  </si>
  <si>
    <t>1021.29</t>
  </si>
  <si>
    <t>　津贴补贴</t>
  </si>
  <si>
    <t>445.39</t>
  </si>
  <si>
    <t>03</t>
  </si>
  <si>
    <t>　奖金</t>
  </si>
  <si>
    <t>551.58</t>
  </si>
  <si>
    <t>07</t>
  </si>
  <si>
    <t>　绩效工资</t>
  </si>
  <si>
    <t>715.05</t>
  </si>
  <si>
    <t>　住房公积金</t>
  </si>
  <si>
    <t>328.00</t>
  </si>
  <si>
    <t>303</t>
  </si>
  <si>
    <t>对个人和家庭补助</t>
  </si>
  <si>
    <t>509</t>
  </si>
  <si>
    <t>对个人和家庭的补助</t>
  </si>
  <si>
    <t>279.97</t>
  </si>
  <si>
    <t>　退休费</t>
  </si>
  <si>
    <t>　离退休费</t>
  </si>
  <si>
    <t>274.03</t>
  </si>
  <si>
    <t>　生活补助</t>
  </si>
  <si>
    <t>　社会福利和救助</t>
  </si>
  <si>
    <t>4.06</t>
  </si>
  <si>
    <t>　医疗费补助</t>
  </si>
  <si>
    <t>1.88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</si>
  <si>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</si>
  <si>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</si>
  <si>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</si>
  <si>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</si>
  <si>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</si>
  <si>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</si>
  <si>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</si>
  <si>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</si>
  <si>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</si>
  <si>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</si>
  <si>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</si>
  <si>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</si>
  <si>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</si>
  <si>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</si>
  <si>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</si>
  <si>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</si>
  <si>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</si>
  <si>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</si>
  <si>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</si>
  <si>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</si>
  <si>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</si>
  <si>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</si>
  <si>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</si>
  <si>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</si>
  <si>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</si>
  <si>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767.65</t>
  </si>
  <si>
    <t>08</t>
  </si>
  <si>
    <t>　机关事业单位基本养老保险缴费</t>
  </si>
  <si>
    <t>366.12</t>
  </si>
  <si>
    <t>09</t>
  </si>
  <si>
    <t>　职业年金缴费</t>
  </si>
  <si>
    <t>182.66</t>
  </si>
  <si>
    <t>10</t>
  </si>
  <si>
    <t>　职工基本医疗保险缴费</t>
  </si>
  <si>
    <t>187.45</t>
  </si>
  <si>
    <t>12</t>
  </si>
  <si>
    <t>　其他社会保障缴费</t>
  </si>
  <si>
    <t>31.42</t>
  </si>
  <si>
    <t>302</t>
  </si>
  <si>
    <t>商品和服务支出</t>
  </si>
  <si>
    <t>340.11</t>
  </si>
  <si>
    <t>　办公费</t>
  </si>
  <si>
    <t>　商品和服务支出</t>
  </si>
  <si>
    <t>302.03</t>
  </si>
  <si>
    <t>　工会经费</t>
  </si>
  <si>
    <t>25.52</t>
  </si>
  <si>
    <t>99</t>
  </si>
  <si>
    <t>　其他商品和服务支出</t>
  </si>
  <si>
    <t>公开表11</t>
  </si>
  <si>
    <t>项目支出预算情况表</t>
  </si>
  <si>
    <t>项目编码</t>
  </si>
  <si>
    <t>项目名称</t>
  </si>
  <si>
    <t>项目类别</t>
  </si>
  <si>
    <t>37150023P99001510342J</t>
  </si>
  <si>
    <t>优抚生活补助费项目</t>
  </si>
  <si>
    <t>其他运转类</t>
  </si>
  <si>
    <t>37150023P990015103436</t>
  </si>
  <si>
    <t>优抚对象巡诊专项费项目</t>
  </si>
  <si>
    <t>37150023P99001510344R</t>
  </si>
  <si>
    <t>优抚对象医疗费项目</t>
  </si>
  <si>
    <t>37150023P99001510345D</t>
  </si>
  <si>
    <t>严重精神障碍患者救治救助专项费用项目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</si>
  <si>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</si>
  <si>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</si>
  <si>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</si>
  <si>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</si>
  <si>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</si>
  <si>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</si>
  <si>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</si>
  <si>
    <t>其他商品和服务支出</t>
  </si>
  <si>
    <t>办公设备购置</t>
  </si>
  <si>
    <t>310</t>
  </si>
  <si>
    <t>专用设备购置</t>
  </si>
  <si>
    <t>大型修缮</t>
  </si>
  <si>
    <t>22</t>
  </si>
  <si>
    <t>无形资产购置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</si>
</sst>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_ ;\-#,##0.00;;"/>
    <numFmt numFmtId="179" formatCode="#,##0.00;\-#,##0.00;&quot;&quot;??;@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10" fillId="0" borderId="0">
      <alignment vertical="top"/>
    </xf>
    <xf numFmtId="44" fontId="10" fillId="0" borderId="0">
      <alignment vertical="top"/>
    </xf>
    <xf numFmtId="9" fontId="10" fillId="0" borderId="0">
      <alignment vertical="top"/>
    </xf>
    <xf numFmtId="41" fontId="10" fillId="0" borderId="0">
      <alignment vertical="top"/>
    </xf>
    <xf numFmtId="42" fontId="10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0" fillId="4" borderId="12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3">
      <alignment vertical="top"/>
    </xf>
    <xf numFmtId="0" fontId="22" fillId="0" borderId="13">
      <alignment vertical="top"/>
    </xf>
    <xf numFmtId="0" fontId="23" fillId="0" borderId="14">
      <alignment vertical="top"/>
    </xf>
    <xf numFmtId="0" fontId="23" fillId="0" borderId="0">
      <alignment vertical="top"/>
    </xf>
    <xf numFmtId="0" fontId="24" fillId="5" borderId="15">
      <alignment vertical="top"/>
    </xf>
    <xf numFmtId="0" fontId="25" fillId="6" borderId="16">
      <alignment vertical="top"/>
    </xf>
    <xf numFmtId="0" fontId="26" fillId="6" borderId="15">
      <alignment vertical="top"/>
    </xf>
    <xf numFmtId="0" fontId="27" fillId="7" borderId="17">
      <alignment vertical="top"/>
    </xf>
    <xf numFmtId="0" fontId="28" fillId="0" borderId="18">
      <alignment vertical="top"/>
    </xf>
    <xf numFmtId="0" fontId="29" fillId="0" borderId="19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49">
    <xf numFmtId="0" fontId="0" fillId="0" borderId="0" xfId="0" applyFont="1">
      <alignment vertical="top"/>
    </xf>
    <xf numFmtId="0" fontId="1" fillId="0" borderId="0" xfId="0" applyFont="1">
      <alignment vertical="top"/>
    </xf>
    <xf numFmtId="49" fontId="2" fillId="0" borderId="0" xfId="0" applyNumberFormat="1" applyFont="1" applyAlignment="1"/>
    <xf numFmtId="49" fontId="0" fillId="0" borderId="0" xfId="0" applyNumberFormat="1" applyFont="1">
      <alignment vertical="top"/>
    </xf>
    <xf numFmtId="0" fontId="2" fillId="0" borderId="0" xfId="0" applyFont="1" applyAlignme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 shrinkToFit="1"/>
    </xf>
    <xf numFmtId="49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49" fontId="8" fillId="0" borderId="4" xfId="0" applyNumberFormat="1" applyFont="1" applyBorder="1" applyAlignment="1">
      <alignment horizontal="left" vertical="center" wrapText="1" shrinkToFit="1"/>
    </xf>
    <xf numFmtId="176" fontId="8" fillId="0" borderId="4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/>
    <xf numFmtId="49" fontId="0" fillId="0" borderId="4" xfId="0" applyNumberFormat="1" applyFont="1" applyBorder="1">
      <alignment vertical="top"/>
    </xf>
    <xf numFmtId="0" fontId="0" fillId="0" borderId="4" xfId="0" applyFont="1" applyBorder="1">
      <alignment vertical="top"/>
    </xf>
    <xf numFmtId="0" fontId="2" fillId="0" borderId="4" xfId="0" applyFont="1" applyBorder="1" applyAlignment="1"/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 shrinkToFit="1"/>
    </xf>
    <xf numFmtId="177" fontId="1" fillId="0" borderId="5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/>
    <xf numFmtId="49" fontId="8" fillId="0" borderId="2" xfId="0" applyNumberFormat="1" applyFont="1" applyBorder="1" applyAlignment="1">
      <alignment horizontal="left" vertical="center" wrapText="1" shrinkToFit="1"/>
    </xf>
    <xf numFmtId="49" fontId="8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76" fontId="8" fillId="0" borderId="2" xfId="0" applyNumberFormat="1" applyFont="1" applyBorder="1" applyAlignment="1">
      <alignment horizontal="right" vertical="center" shrinkToFi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8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2" fillId="0" borderId="1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>
      <alignment vertical="top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8" fontId="3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178" fontId="7" fillId="2" borderId="2" xfId="0" applyNumberFormat="1" applyFont="1" applyFill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8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9" fontId="8" fillId="0" borderId="2" xfId="0" applyNumberFormat="1" applyFont="1" applyBorder="1" applyAlignment="1">
      <alignment horizontal="right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179" fontId="1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zoomScale="70" zoomScaleNormal="70" workbookViewId="0">
      <selection activeCell="A1" sqref="A1"/>
    </sheetView>
  </sheetViews>
  <sheetFormatPr defaultColWidth="8.85454545454546" defaultRowHeight="15" customHeight="1" outlineLevelRow="6"/>
  <sheetData>
    <row r="1" ht="123.75" customHeight="1"/>
    <row r="3" customHeight="1" spans="2:11">
      <c r="B3" s="146" t="s">
        <v>0</v>
      </c>
      <c r="C3" s="147"/>
      <c r="D3" s="147"/>
      <c r="E3" s="147"/>
      <c r="F3" s="147"/>
      <c r="G3" s="147"/>
      <c r="H3" s="147"/>
      <c r="I3" s="147"/>
      <c r="J3" s="147"/>
      <c r="K3" s="148"/>
    </row>
    <row r="4" customHeight="1" spans="2:11">
      <c r="B4" s="147"/>
      <c r="C4" s="147"/>
      <c r="D4" s="147"/>
      <c r="E4" s="147"/>
      <c r="F4" s="147"/>
      <c r="G4" s="147"/>
      <c r="H4" s="147"/>
      <c r="I4" s="147"/>
      <c r="J4" s="147"/>
      <c r="K4" s="148"/>
    </row>
    <row r="5" customHeight="1" spans="2:11"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customHeight="1" spans="2:11">
      <c r="B6" s="147"/>
      <c r="C6" s="147"/>
      <c r="D6" s="147"/>
      <c r="E6" s="147"/>
      <c r="F6" s="147"/>
      <c r="G6" s="147"/>
      <c r="H6" s="147"/>
      <c r="I6" s="147"/>
      <c r="J6" s="147"/>
      <c r="K6" s="148"/>
    </row>
    <row r="7" customHeight="1" spans="2:11">
      <c r="B7" s="147"/>
      <c r="C7" s="147"/>
      <c r="D7" s="147"/>
      <c r="E7" s="147"/>
      <c r="F7" s="147"/>
      <c r="G7" s="147"/>
      <c r="H7" s="147"/>
      <c r="I7" s="147"/>
      <c r="J7" s="147"/>
      <c r="K7" s="148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topLeftCell="A9" workbookViewId="0">
      <selection activeCell="D13" sqref="D13"/>
    </sheetView>
  </sheetViews>
  <sheetFormatPr defaultColWidth="8" defaultRowHeight="14.25" customHeight="1" outlineLevelCol="3"/>
  <cols>
    <col min="1" max="1" width="28.5727272727273" style="4" customWidth="1"/>
    <col min="2" max="2" width="22.8545454545455" style="4" customWidth="1"/>
    <col min="3" max="3" width="28.5727272727273" style="4" customWidth="1"/>
    <col min="4" max="4" width="22.8545454545455" style="4" customWidth="1"/>
  </cols>
  <sheetData>
    <row r="1" ht="19.5" customHeight="1" spans="1:4">
      <c r="A1" s="80"/>
      <c r="B1" s="81"/>
      <c r="C1" s="81"/>
      <c r="D1" s="54" t="s">
        <v>1</v>
      </c>
    </row>
    <row r="2" ht="19.5" customHeight="1" spans="1:4">
      <c r="A2" s="10" t="s">
        <v>2</v>
      </c>
      <c r="B2" s="10"/>
      <c r="C2" s="10"/>
      <c r="D2" s="10"/>
    </row>
    <row r="3" ht="19.5" customHeight="1" spans="1:4">
      <c r="A3" s="15" t="s">
        <v>3</v>
      </c>
      <c r="B3" s="15"/>
      <c r="C3" s="15"/>
      <c r="D3" s="90" t="s">
        <v>4</v>
      </c>
    </row>
    <row r="4" ht="19.5" customHeight="1" spans="1:4">
      <c r="A4" s="20" t="s">
        <v>5</v>
      </c>
      <c r="B4" s="20"/>
      <c r="C4" s="20" t="s">
        <v>6</v>
      </c>
      <c r="D4" s="20"/>
    </row>
    <row r="5" ht="19.5" customHeight="1" spans="1:4">
      <c r="A5" s="20" t="s">
        <v>7</v>
      </c>
      <c r="B5" s="20" t="s">
        <v>8</v>
      </c>
      <c r="C5" s="20" t="s">
        <v>7</v>
      </c>
      <c r="D5" s="20" t="s">
        <v>8</v>
      </c>
    </row>
    <row r="6" ht="19.5" customHeight="1" spans="1:4">
      <c r="A6" s="89" t="s">
        <v>9</v>
      </c>
      <c r="B6" s="118">
        <f>SUM(B7:B9)</f>
        <v>4023.28</v>
      </c>
      <c r="C6" s="104" t="s">
        <v>10</v>
      </c>
      <c r="D6" s="109"/>
    </row>
    <row r="7" ht="19.5" customHeight="1" spans="1:4">
      <c r="A7" s="105" t="s">
        <v>11</v>
      </c>
      <c r="B7" s="118">
        <v>4023.28</v>
      </c>
      <c r="C7" s="104" t="s">
        <v>12</v>
      </c>
      <c r="D7" s="109"/>
    </row>
    <row r="8" ht="19.5" customHeight="1" spans="1:4">
      <c r="A8" s="105" t="s">
        <v>13</v>
      </c>
      <c r="B8" s="118"/>
      <c r="C8" s="104" t="s">
        <v>14</v>
      </c>
      <c r="D8" s="109"/>
    </row>
    <row r="9" ht="19.5" customHeight="1" spans="1:4">
      <c r="A9" s="105" t="s">
        <v>15</v>
      </c>
      <c r="B9" s="118"/>
      <c r="C9" s="104" t="s">
        <v>16</v>
      </c>
      <c r="D9" s="109"/>
    </row>
    <row r="10" ht="19.5" customHeight="1" spans="1:4">
      <c r="A10" s="89" t="s">
        <v>17</v>
      </c>
      <c r="B10" s="118"/>
      <c r="C10" s="104" t="s">
        <v>18</v>
      </c>
      <c r="D10" s="109"/>
    </row>
    <row r="11" ht="19.5" customHeight="1" spans="1:4">
      <c r="A11" s="89" t="s">
        <v>19</v>
      </c>
      <c r="B11" s="118">
        <f>1107.76+6300</f>
        <v>7407.76</v>
      </c>
      <c r="C11" s="104" t="s">
        <v>20</v>
      </c>
      <c r="D11" s="109"/>
    </row>
    <row r="12" ht="19.5" customHeight="1" spans="1:4">
      <c r="A12" s="89" t="s">
        <v>21</v>
      </c>
      <c r="B12" s="118"/>
      <c r="C12" s="104" t="s">
        <v>22</v>
      </c>
      <c r="D12" s="109">
        <v>4525.59</v>
      </c>
    </row>
    <row r="13" ht="19.5" customHeight="1" spans="1:4">
      <c r="A13" s="144" t="s">
        <v>23</v>
      </c>
      <c r="B13" s="121"/>
      <c r="C13" s="104" t="s">
        <v>24</v>
      </c>
      <c r="D13" s="109">
        <f>277.45+6300</f>
        <v>6577.45</v>
      </c>
    </row>
    <row r="14" ht="19.5" customHeight="1" spans="1:4">
      <c r="A14" s="98"/>
      <c r="B14" s="98"/>
      <c r="C14" s="104" t="s">
        <v>25</v>
      </c>
      <c r="D14" s="109"/>
    </row>
    <row r="15" ht="19.5" customHeight="1" spans="1:4">
      <c r="A15" s="145"/>
      <c r="B15" s="121"/>
      <c r="C15" s="104" t="s">
        <v>26</v>
      </c>
      <c r="D15" s="109"/>
    </row>
    <row r="16" ht="19.5" customHeight="1" spans="1:4">
      <c r="A16" s="89"/>
      <c r="B16" s="109"/>
      <c r="C16" s="104" t="s">
        <v>27</v>
      </c>
      <c r="D16" s="109"/>
    </row>
    <row r="17" ht="19.5" customHeight="1" spans="1:4">
      <c r="A17" s="89"/>
      <c r="B17" s="109"/>
      <c r="C17" s="104" t="s">
        <v>28</v>
      </c>
      <c r="D17" s="109"/>
    </row>
    <row r="18" ht="19.5" customHeight="1" spans="1:4">
      <c r="A18" s="89"/>
      <c r="B18" s="109"/>
      <c r="C18" s="104" t="s">
        <v>29</v>
      </c>
      <c r="D18" s="109"/>
    </row>
    <row r="19" ht="19.5" customHeight="1" spans="1:4">
      <c r="A19" s="89"/>
      <c r="B19" s="109"/>
      <c r="C19" s="104" t="s">
        <v>30</v>
      </c>
      <c r="D19" s="109"/>
    </row>
    <row r="20" ht="19.5" customHeight="1" spans="1:4">
      <c r="A20" s="89"/>
      <c r="B20" s="109"/>
      <c r="C20" s="104" t="s">
        <v>31</v>
      </c>
      <c r="D20" s="109"/>
    </row>
    <row r="21" ht="19.5" customHeight="1" spans="1:4">
      <c r="A21" s="89"/>
      <c r="B21" s="109"/>
      <c r="C21" s="104" t="s">
        <v>32</v>
      </c>
      <c r="D21" s="109"/>
    </row>
    <row r="22" ht="19.5" customHeight="1" spans="1:4">
      <c r="A22" s="98"/>
      <c r="B22" s="98"/>
      <c r="C22" s="104" t="s">
        <v>33</v>
      </c>
      <c r="D22" s="109">
        <v>328</v>
      </c>
    </row>
    <row r="23" ht="19.5" customHeight="1" spans="1:4">
      <c r="A23" s="89"/>
      <c r="B23" s="109"/>
      <c r="C23" s="104" t="s">
        <v>34</v>
      </c>
      <c r="D23" s="109"/>
    </row>
    <row r="24" ht="19.5" customHeight="1" spans="1:4">
      <c r="A24" s="89"/>
      <c r="B24" s="109"/>
      <c r="C24" s="104" t="s">
        <v>35</v>
      </c>
      <c r="D24" s="109"/>
    </row>
    <row r="25" ht="19.5" customHeight="1" spans="1:4">
      <c r="A25" s="89"/>
      <c r="B25" s="109"/>
      <c r="C25" s="104" t="s">
        <v>36</v>
      </c>
      <c r="D25" s="109"/>
    </row>
    <row r="26" ht="19.5" customHeight="1" spans="1:4">
      <c r="A26" s="89"/>
      <c r="B26" s="109"/>
      <c r="C26" s="104" t="s">
        <v>37</v>
      </c>
      <c r="D26" s="109">
        <v>0</v>
      </c>
    </row>
    <row r="27" ht="19.5" customHeight="1" spans="1:4">
      <c r="A27" s="89"/>
      <c r="B27" s="109"/>
      <c r="C27" s="98"/>
      <c r="D27" s="98"/>
    </row>
    <row r="28" ht="19.5" customHeight="1" spans="1:4">
      <c r="A28" s="89"/>
      <c r="B28" s="109"/>
      <c r="C28" s="98"/>
      <c r="D28" s="98"/>
    </row>
    <row r="29" ht="19.5" customHeight="1" spans="1:4">
      <c r="A29" s="89"/>
      <c r="B29" s="109"/>
      <c r="C29" s="98"/>
      <c r="D29" s="109"/>
    </row>
    <row r="30" ht="19.5" customHeight="1" spans="1:4">
      <c r="A30" s="89"/>
      <c r="B30" s="109"/>
      <c r="D30" s="109"/>
    </row>
    <row r="31" ht="19.5" customHeight="1" spans="1:4">
      <c r="A31" s="20" t="s">
        <v>38</v>
      </c>
      <c r="B31" s="109">
        <f>B6+SUM(B10:B13)</f>
        <v>11431.04</v>
      </c>
      <c r="C31" s="20" t="s">
        <v>39</v>
      </c>
      <c r="D31" s="118">
        <v>11431.04</v>
      </c>
    </row>
    <row r="32" ht="19.5" customHeight="1" spans="1:4">
      <c r="A32" s="98"/>
      <c r="B32" s="98"/>
      <c r="C32" s="98"/>
      <c r="D32" s="98"/>
    </row>
    <row r="33" ht="19.5" customHeight="1" spans="1:4">
      <c r="A33" s="89" t="s">
        <v>40</v>
      </c>
      <c r="B33" s="109"/>
      <c r="C33" s="98"/>
      <c r="D33" s="98"/>
    </row>
    <row r="34" ht="19.5" customHeight="1" spans="1:4">
      <c r="A34" s="89" t="s">
        <v>41</v>
      </c>
      <c r="B34" s="109"/>
      <c r="C34" s="104" t="s">
        <v>42</v>
      </c>
      <c r="D34" s="118"/>
    </row>
    <row r="35" ht="19.5" customHeight="1" spans="1:4">
      <c r="A35" s="89" t="s">
        <v>43</v>
      </c>
      <c r="B35" s="109"/>
      <c r="C35" s="104" t="s">
        <v>44</v>
      </c>
      <c r="D35" s="118"/>
    </row>
    <row r="36" ht="19.5" customHeight="1" spans="1:4">
      <c r="A36" s="89" t="s">
        <v>45</v>
      </c>
      <c r="B36" s="109"/>
      <c r="C36" s="104" t="s">
        <v>46</v>
      </c>
      <c r="D36" s="118"/>
    </row>
    <row r="37" ht="19.5" customHeight="1" spans="1:4">
      <c r="A37" s="20" t="s">
        <v>47</v>
      </c>
      <c r="B37" s="109">
        <f>SUM(B31:B36)</f>
        <v>11431.04</v>
      </c>
      <c r="C37" s="20" t="s">
        <v>48</v>
      </c>
      <c r="D37" s="118">
        <v>11431.04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workbookViewId="0">
      <pane ySplit="7" topLeftCell="A25" activePane="bottomLeft" state="frozen"/>
      <selection/>
      <selection pane="bottomLeft" activeCell="K21" sqref="K21"/>
    </sheetView>
  </sheetViews>
  <sheetFormatPr defaultColWidth="10.2818181818182" defaultRowHeight="14.25" customHeight="1"/>
  <cols>
    <col min="1" max="2" width="4.28181818181818" customWidth="1"/>
    <col min="3" max="3" width="4.28181818181818" style="4" customWidth="1"/>
    <col min="4" max="4" width="21.4181818181818" style="4" customWidth="1"/>
    <col min="5" max="13" width="10" style="133" customWidth="1"/>
    <col min="14" max="15" width="10" customWidth="1"/>
    <col min="16" max="16" width="10" style="1" customWidth="1"/>
    <col min="17" max="17" width="10" style="133" customWidth="1"/>
    <col min="18" max="18" width="10.2818181818182" hidden="1" customWidth="1"/>
  </cols>
  <sheetData>
    <row r="1" ht="19.5" customHeight="1" spans="3:17">
      <c r="C1" s="80"/>
      <c r="D1" s="81"/>
      <c r="E1" s="134"/>
      <c r="F1" s="134"/>
      <c r="G1" s="134"/>
      <c r="H1" s="134"/>
      <c r="I1" s="134"/>
      <c r="J1" s="134"/>
      <c r="K1" s="134"/>
      <c r="L1" s="134"/>
      <c r="M1" s="134"/>
      <c r="Q1" s="43" t="s">
        <v>49</v>
      </c>
    </row>
    <row r="2" ht="19.5" customHeight="1" spans="3:17">
      <c r="C2" s="9" t="s">
        <v>50</v>
      </c>
      <c r="D2" s="9"/>
      <c r="E2" s="135"/>
      <c r="F2" s="135"/>
      <c r="G2" s="135"/>
      <c r="H2" s="135"/>
      <c r="I2" s="135"/>
      <c r="J2" s="135"/>
      <c r="K2" s="135"/>
      <c r="L2" s="135"/>
      <c r="M2" s="135"/>
      <c r="N2" s="9"/>
      <c r="O2" s="9"/>
      <c r="P2" s="135"/>
      <c r="Q2" s="135"/>
    </row>
    <row r="3" s="1" customFormat="1" ht="19.5" customHeight="1" spans="1:17">
      <c r="A3" s="136" t="s">
        <v>3</v>
      </c>
      <c r="B3" s="136"/>
      <c r="C3" s="15"/>
      <c r="D3" s="57"/>
      <c r="E3" s="57"/>
      <c r="F3" s="16"/>
      <c r="G3" s="16"/>
      <c r="H3" s="16"/>
      <c r="I3" s="16"/>
      <c r="J3" s="139"/>
      <c r="K3" s="139"/>
      <c r="L3" s="139"/>
      <c r="M3" s="139"/>
      <c r="P3" s="140" t="s">
        <v>4</v>
      </c>
      <c r="Q3" s="44"/>
    </row>
    <row r="4" s="122" customFormat="1" ht="19.5" customHeight="1" spans="1:18">
      <c r="A4" s="128" t="s">
        <v>51</v>
      </c>
      <c r="B4" s="137"/>
      <c r="C4" s="127" t="s">
        <v>51</v>
      </c>
      <c r="D4" s="127" t="s">
        <v>52</v>
      </c>
      <c r="E4" s="127" t="s">
        <v>53</v>
      </c>
      <c r="F4" s="111" t="s">
        <v>54</v>
      </c>
      <c r="G4" s="111"/>
      <c r="H4" s="111"/>
      <c r="I4" s="111"/>
      <c r="J4" s="127" t="s">
        <v>55</v>
      </c>
      <c r="K4" s="127" t="s">
        <v>56</v>
      </c>
      <c r="L4" s="127" t="s">
        <v>57</v>
      </c>
      <c r="M4" s="127" t="s">
        <v>58</v>
      </c>
      <c r="N4" s="127" t="s">
        <v>40</v>
      </c>
      <c r="O4" s="127" t="s">
        <v>41</v>
      </c>
      <c r="P4" s="126" t="s">
        <v>43</v>
      </c>
      <c r="Q4" s="111" t="s">
        <v>45</v>
      </c>
      <c r="R4" s="130"/>
    </row>
    <row r="5" s="122" customFormat="1" ht="22.5" customHeight="1" spans="1:18">
      <c r="A5" s="128" t="s">
        <v>59</v>
      </c>
      <c r="B5" s="128" t="s">
        <v>60</v>
      </c>
      <c r="C5" s="127" t="s">
        <v>61</v>
      </c>
      <c r="D5" s="127"/>
      <c r="E5" s="127"/>
      <c r="F5" s="127" t="s">
        <v>62</v>
      </c>
      <c r="G5" s="127" t="s">
        <v>63</v>
      </c>
      <c r="H5" s="127" t="s">
        <v>64</v>
      </c>
      <c r="I5" s="127" t="s">
        <v>65</v>
      </c>
      <c r="J5" s="127" t="s">
        <v>53</v>
      </c>
      <c r="K5" s="127"/>
      <c r="L5" s="127"/>
      <c r="M5" s="127"/>
      <c r="N5" s="127"/>
      <c r="O5" s="127"/>
      <c r="P5" s="141"/>
      <c r="Q5" s="127"/>
      <c r="R5" s="130"/>
    </row>
    <row r="6" s="122" customFormat="1" ht="22.5" customHeight="1" spans="1:18">
      <c r="A6" s="137"/>
      <c r="B6" s="13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41"/>
      <c r="Q6" s="127"/>
      <c r="R6" s="130"/>
    </row>
    <row r="7" s="132" customFormat="1" ht="22.5" customHeight="1" spans="1:18">
      <c r="A7" s="76"/>
      <c r="B7" s="76"/>
      <c r="C7" s="73"/>
      <c r="D7" s="64" t="s">
        <v>66</v>
      </c>
      <c r="E7" s="138">
        <f t="shared" ref="E7:E23" si="0">F7+SUM(J7:Q7)</f>
        <v>11431.04</v>
      </c>
      <c r="F7" s="138">
        <f t="shared" ref="F7:F23" si="1">SUM(G7:I7)</f>
        <v>4023.28</v>
      </c>
      <c r="G7" s="138">
        <v>4023.28</v>
      </c>
      <c r="H7" s="138">
        <v>0</v>
      </c>
      <c r="I7" s="138">
        <v>0</v>
      </c>
      <c r="J7" s="138">
        <v>0</v>
      </c>
      <c r="K7" s="138">
        <v>7407.76</v>
      </c>
      <c r="L7" s="138">
        <v>0</v>
      </c>
      <c r="M7" s="138">
        <v>0</v>
      </c>
      <c r="N7" s="138">
        <v>0</v>
      </c>
      <c r="O7" s="138">
        <v>0</v>
      </c>
      <c r="P7" s="142">
        <v>0</v>
      </c>
      <c r="Q7" s="138">
        <v>0</v>
      </c>
      <c r="R7" s="98"/>
    </row>
    <row r="8" ht="22.5" customHeight="1" spans="1:18">
      <c r="A8" s="76" t="s">
        <v>67</v>
      </c>
      <c r="B8" s="76"/>
      <c r="C8" s="73"/>
      <c r="D8" s="64" t="s">
        <v>68</v>
      </c>
      <c r="E8" s="138">
        <f t="shared" si="0"/>
        <v>4525.59</v>
      </c>
      <c r="F8" s="138">
        <f t="shared" si="1"/>
        <v>3605.28</v>
      </c>
      <c r="G8" s="138">
        <v>3605.28</v>
      </c>
      <c r="H8" s="138">
        <v>0</v>
      </c>
      <c r="I8" s="138">
        <v>0</v>
      </c>
      <c r="J8" s="138">
        <v>0</v>
      </c>
      <c r="K8" s="138">
        <v>920.31</v>
      </c>
      <c r="L8" s="138">
        <v>0</v>
      </c>
      <c r="M8" s="138">
        <v>0</v>
      </c>
      <c r="N8" s="138">
        <v>0</v>
      </c>
      <c r="O8" s="138">
        <v>0</v>
      </c>
      <c r="P8" s="142">
        <v>0</v>
      </c>
      <c r="Q8" s="138">
        <v>0</v>
      </c>
      <c r="R8" s="143" t="s">
        <v>67</v>
      </c>
    </row>
    <row r="9" ht="22.5" customHeight="1" spans="1:18">
      <c r="A9" s="76"/>
      <c r="B9" s="76" t="s">
        <v>69</v>
      </c>
      <c r="C9" s="73"/>
      <c r="D9" s="64" t="s">
        <v>70</v>
      </c>
      <c r="E9" s="138">
        <f t="shared" si="0"/>
        <v>837.25</v>
      </c>
      <c r="F9" s="138">
        <f t="shared" si="1"/>
        <v>275.91</v>
      </c>
      <c r="G9" s="138">
        <v>275.91</v>
      </c>
      <c r="H9" s="138">
        <v>0</v>
      </c>
      <c r="I9" s="138">
        <v>0</v>
      </c>
      <c r="J9" s="138">
        <v>0</v>
      </c>
      <c r="K9" s="138">
        <v>561.34</v>
      </c>
      <c r="L9" s="138">
        <v>0</v>
      </c>
      <c r="M9" s="138">
        <v>0</v>
      </c>
      <c r="N9" s="138">
        <v>0</v>
      </c>
      <c r="O9" s="138">
        <v>0</v>
      </c>
      <c r="P9" s="142">
        <v>0</v>
      </c>
      <c r="Q9" s="138">
        <v>0</v>
      </c>
      <c r="R9" s="143" t="s">
        <v>71</v>
      </c>
    </row>
    <row r="10" ht="22.5" customHeight="1" spans="1:18">
      <c r="A10" s="76"/>
      <c r="B10" s="76"/>
      <c r="C10" s="73" t="s">
        <v>72</v>
      </c>
      <c r="D10" s="64" t="s">
        <v>73</v>
      </c>
      <c r="E10" s="138">
        <f t="shared" si="0"/>
        <v>288.47</v>
      </c>
      <c r="F10" s="138">
        <f t="shared" si="1"/>
        <v>275.91</v>
      </c>
      <c r="G10" s="138">
        <v>275.91</v>
      </c>
      <c r="H10" s="138">
        <v>0</v>
      </c>
      <c r="I10" s="138">
        <v>0</v>
      </c>
      <c r="J10" s="138">
        <v>0</v>
      </c>
      <c r="K10" s="138">
        <v>12.56</v>
      </c>
      <c r="L10" s="138">
        <v>0</v>
      </c>
      <c r="M10" s="138">
        <v>0</v>
      </c>
      <c r="N10" s="138">
        <v>0</v>
      </c>
      <c r="O10" s="138">
        <v>0</v>
      </c>
      <c r="P10" s="142">
        <v>0</v>
      </c>
      <c r="Q10" s="138">
        <v>0</v>
      </c>
      <c r="R10" s="143" t="s">
        <v>74</v>
      </c>
    </row>
    <row r="11" ht="22.5" customHeight="1" spans="1:18">
      <c r="A11" s="76"/>
      <c r="B11" s="76"/>
      <c r="C11" s="73" t="s">
        <v>69</v>
      </c>
      <c r="D11" s="64" t="s">
        <v>75</v>
      </c>
      <c r="E11" s="138">
        <f t="shared" si="0"/>
        <v>366.12</v>
      </c>
      <c r="F11" s="138">
        <f t="shared" si="1"/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366.12</v>
      </c>
      <c r="L11" s="138">
        <v>0</v>
      </c>
      <c r="M11" s="138">
        <v>0</v>
      </c>
      <c r="N11" s="138">
        <v>0</v>
      </c>
      <c r="O11" s="138">
        <v>0</v>
      </c>
      <c r="P11" s="142">
        <v>0</v>
      </c>
      <c r="Q11" s="138">
        <v>0</v>
      </c>
      <c r="R11" s="143" t="s">
        <v>76</v>
      </c>
    </row>
    <row r="12" ht="22.5" customHeight="1" spans="1:18">
      <c r="A12" s="76"/>
      <c r="B12" s="76"/>
      <c r="C12" s="73" t="s">
        <v>77</v>
      </c>
      <c r="D12" s="64" t="s">
        <v>78</v>
      </c>
      <c r="E12" s="138">
        <f t="shared" si="0"/>
        <v>182.66</v>
      </c>
      <c r="F12" s="138">
        <f t="shared" si="1"/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182.66</v>
      </c>
      <c r="L12" s="138">
        <v>0</v>
      </c>
      <c r="M12" s="138">
        <v>0</v>
      </c>
      <c r="N12" s="138">
        <v>0</v>
      </c>
      <c r="O12" s="138">
        <v>0</v>
      </c>
      <c r="P12" s="142">
        <v>0</v>
      </c>
      <c r="Q12" s="138">
        <v>0</v>
      </c>
      <c r="R12" s="143" t="s">
        <v>79</v>
      </c>
    </row>
    <row r="13" ht="22.5" customHeight="1" spans="1:18">
      <c r="A13" s="76"/>
      <c r="B13" s="76" t="s">
        <v>80</v>
      </c>
      <c r="C13" s="73"/>
      <c r="D13" s="64" t="s">
        <v>81</v>
      </c>
      <c r="E13" s="138">
        <f t="shared" si="0"/>
        <v>3688.34</v>
      </c>
      <c r="F13" s="138">
        <f t="shared" si="1"/>
        <v>3329.37</v>
      </c>
      <c r="G13" s="138">
        <v>3329.37</v>
      </c>
      <c r="H13" s="138">
        <v>0</v>
      </c>
      <c r="I13" s="138">
        <v>0</v>
      </c>
      <c r="J13" s="138">
        <v>0</v>
      </c>
      <c r="K13" s="138">
        <v>358.97</v>
      </c>
      <c r="L13" s="138">
        <v>0</v>
      </c>
      <c r="M13" s="138">
        <v>0</v>
      </c>
      <c r="N13" s="138">
        <v>0</v>
      </c>
      <c r="O13" s="138">
        <v>0</v>
      </c>
      <c r="P13" s="142">
        <v>0</v>
      </c>
      <c r="Q13" s="138">
        <v>0</v>
      </c>
      <c r="R13" s="143" t="s">
        <v>82</v>
      </c>
    </row>
    <row r="14" ht="22.5" customHeight="1" spans="1:18">
      <c r="A14" s="76"/>
      <c r="B14" s="76"/>
      <c r="C14" s="73" t="s">
        <v>83</v>
      </c>
      <c r="D14" s="64" t="s">
        <v>84</v>
      </c>
      <c r="E14" s="138">
        <f t="shared" si="0"/>
        <v>592</v>
      </c>
      <c r="F14" s="138">
        <f t="shared" si="1"/>
        <v>592</v>
      </c>
      <c r="G14" s="138">
        <v>592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42">
        <v>0</v>
      </c>
      <c r="Q14" s="138">
        <v>0</v>
      </c>
      <c r="R14" s="143" t="s">
        <v>85</v>
      </c>
    </row>
    <row r="15" ht="22.5" customHeight="1" spans="1:18">
      <c r="A15" s="76"/>
      <c r="B15" s="76"/>
      <c r="C15" s="73" t="s">
        <v>86</v>
      </c>
      <c r="D15" s="64" t="s">
        <v>87</v>
      </c>
      <c r="E15" s="138">
        <f t="shared" si="0"/>
        <v>3096.34</v>
      </c>
      <c r="F15" s="138">
        <f t="shared" si="1"/>
        <v>2737.37</v>
      </c>
      <c r="G15" s="138">
        <v>2737.37</v>
      </c>
      <c r="H15" s="138">
        <v>0</v>
      </c>
      <c r="I15" s="138">
        <v>0</v>
      </c>
      <c r="J15" s="138">
        <v>0</v>
      </c>
      <c r="K15" s="138">
        <v>358.97</v>
      </c>
      <c r="L15" s="138">
        <v>0</v>
      </c>
      <c r="M15" s="138">
        <v>0</v>
      </c>
      <c r="N15" s="138">
        <v>0</v>
      </c>
      <c r="O15" s="138">
        <v>0</v>
      </c>
      <c r="P15" s="142">
        <v>0</v>
      </c>
      <c r="Q15" s="138">
        <v>0</v>
      </c>
      <c r="R15" s="143" t="s">
        <v>88</v>
      </c>
    </row>
    <row r="16" ht="22.5" customHeight="1" spans="1:18">
      <c r="A16" s="76" t="s">
        <v>89</v>
      </c>
      <c r="B16" s="76"/>
      <c r="C16" s="73"/>
      <c r="D16" s="64" t="s">
        <v>90</v>
      </c>
      <c r="E16" s="138">
        <f t="shared" si="0"/>
        <v>6577.45</v>
      </c>
      <c r="F16" s="138">
        <f t="shared" si="1"/>
        <v>90</v>
      </c>
      <c r="G16" s="138">
        <v>90</v>
      </c>
      <c r="H16" s="138">
        <v>0</v>
      </c>
      <c r="I16" s="138">
        <v>0</v>
      </c>
      <c r="J16" s="138">
        <v>0</v>
      </c>
      <c r="K16" s="138">
        <f>187.45+6300</f>
        <v>6487.45</v>
      </c>
      <c r="L16" s="138">
        <v>0</v>
      </c>
      <c r="M16" s="138">
        <v>0</v>
      </c>
      <c r="N16" s="138">
        <v>0</v>
      </c>
      <c r="O16" s="138">
        <v>0</v>
      </c>
      <c r="P16" s="142">
        <v>0</v>
      </c>
      <c r="Q16" s="138">
        <v>0</v>
      </c>
      <c r="R16" s="143" t="s">
        <v>89</v>
      </c>
    </row>
    <row r="17" ht="22.5" customHeight="1" spans="1:18">
      <c r="A17" s="76"/>
      <c r="B17" s="76" t="s">
        <v>72</v>
      </c>
      <c r="C17" s="73"/>
      <c r="D17" s="64" t="s">
        <v>91</v>
      </c>
      <c r="E17" s="138">
        <f t="shared" si="0"/>
        <v>90</v>
      </c>
      <c r="F17" s="138">
        <f t="shared" si="1"/>
        <v>90</v>
      </c>
      <c r="G17" s="138">
        <v>90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42">
        <v>0</v>
      </c>
      <c r="Q17" s="138">
        <v>0</v>
      </c>
      <c r="R17" s="143" t="s">
        <v>92</v>
      </c>
    </row>
    <row r="18" ht="22.5" customHeight="1" spans="1:18">
      <c r="A18" s="76"/>
      <c r="B18" s="76"/>
      <c r="C18" s="73" t="s">
        <v>93</v>
      </c>
      <c r="D18" s="64" t="s">
        <v>94</v>
      </c>
      <c r="E18" s="138">
        <f t="shared" si="0"/>
        <v>90</v>
      </c>
      <c r="F18" s="138">
        <f t="shared" si="1"/>
        <v>90</v>
      </c>
      <c r="G18" s="138">
        <v>90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42">
        <v>0</v>
      </c>
      <c r="Q18" s="138">
        <v>0</v>
      </c>
      <c r="R18" s="143" t="s">
        <v>95</v>
      </c>
    </row>
    <row r="19" ht="22.5" customHeight="1" spans="1:18">
      <c r="A19" s="76"/>
      <c r="B19" s="76" t="s">
        <v>96</v>
      </c>
      <c r="C19" s="73"/>
      <c r="D19" s="64" t="s">
        <v>97</v>
      </c>
      <c r="E19" s="138">
        <f t="shared" si="0"/>
        <v>6487.45</v>
      </c>
      <c r="F19" s="138">
        <f t="shared" si="1"/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f>187.45+6300</f>
        <v>6487.45</v>
      </c>
      <c r="L19" s="138">
        <v>0</v>
      </c>
      <c r="M19" s="138">
        <v>0</v>
      </c>
      <c r="N19" s="138">
        <v>0</v>
      </c>
      <c r="O19" s="138">
        <v>0</v>
      </c>
      <c r="P19" s="142">
        <v>0</v>
      </c>
      <c r="Q19" s="138">
        <v>0</v>
      </c>
      <c r="R19" s="143" t="s">
        <v>98</v>
      </c>
    </row>
    <row r="20" ht="22.5" customHeight="1" spans="1:18">
      <c r="A20" s="76"/>
      <c r="B20" s="76"/>
      <c r="C20" s="73" t="s">
        <v>72</v>
      </c>
      <c r="D20" s="64" t="s">
        <v>99</v>
      </c>
      <c r="E20" s="138">
        <f t="shared" si="0"/>
        <v>6487.45</v>
      </c>
      <c r="F20" s="138">
        <f t="shared" si="1"/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f>187.45+6300</f>
        <v>6487.45</v>
      </c>
      <c r="L20" s="138">
        <v>0</v>
      </c>
      <c r="M20" s="138">
        <v>0</v>
      </c>
      <c r="N20" s="138">
        <v>0</v>
      </c>
      <c r="O20" s="138">
        <v>0</v>
      </c>
      <c r="P20" s="142">
        <v>0</v>
      </c>
      <c r="Q20" s="138">
        <v>0</v>
      </c>
      <c r="R20" s="143" t="s">
        <v>100</v>
      </c>
    </row>
    <row r="21" ht="22.5" customHeight="1" spans="1:18">
      <c r="A21" s="76" t="s">
        <v>101</v>
      </c>
      <c r="B21" s="76"/>
      <c r="C21" s="73"/>
      <c r="D21" s="64" t="s">
        <v>102</v>
      </c>
      <c r="E21" s="138">
        <f t="shared" si="0"/>
        <v>328</v>
      </c>
      <c r="F21" s="138">
        <f t="shared" si="1"/>
        <v>328</v>
      </c>
      <c r="G21" s="138">
        <v>328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42">
        <v>0</v>
      </c>
      <c r="Q21" s="138">
        <v>0</v>
      </c>
      <c r="R21" s="143" t="s">
        <v>101</v>
      </c>
    </row>
    <row r="22" ht="22.5" customHeight="1" spans="1:18">
      <c r="A22" s="76"/>
      <c r="B22" s="76" t="s">
        <v>72</v>
      </c>
      <c r="C22" s="73"/>
      <c r="D22" s="64" t="s">
        <v>103</v>
      </c>
      <c r="E22" s="138">
        <f t="shared" si="0"/>
        <v>328</v>
      </c>
      <c r="F22" s="138">
        <f t="shared" si="1"/>
        <v>328</v>
      </c>
      <c r="G22" s="138">
        <v>328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42">
        <v>0</v>
      </c>
      <c r="Q22" s="138">
        <v>0</v>
      </c>
      <c r="R22" s="143" t="s">
        <v>104</v>
      </c>
    </row>
    <row r="23" ht="22.5" customHeight="1" spans="1:18">
      <c r="A23" s="76"/>
      <c r="B23" s="76"/>
      <c r="C23" s="73" t="s">
        <v>105</v>
      </c>
      <c r="D23" s="64" t="s">
        <v>106</v>
      </c>
      <c r="E23" s="138">
        <f t="shared" si="0"/>
        <v>328</v>
      </c>
      <c r="F23" s="138">
        <f t="shared" si="1"/>
        <v>328</v>
      </c>
      <c r="G23" s="138">
        <v>328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42">
        <v>0</v>
      </c>
      <c r="Q23" s="138">
        <v>0</v>
      </c>
      <c r="R23" s="143" t="s">
        <v>107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pane ySplit="5" topLeftCell="A10" activePane="bottomLeft" state="frozen"/>
      <selection/>
      <selection pane="bottomLeft" activeCell="E9" sqref="E9"/>
    </sheetView>
  </sheetViews>
  <sheetFormatPr defaultColWidth="7.85454545454545" defaultRowHeight="14.25" customHeight="1"/>
  <cols>
    <col min="1" max="1" width="7.13636363636364" style="4" customWidth="1"/>
    <col min="2" max="3" width="7.13636363636364" customWidth="1"/>
    <col min="4" max="4" width="42.8545454545455" style="4" customWidth="1"/>
    <col min="5" max="8" width="20" style="4" customWidth="1"/>
    <col min="9" max="9" width="7.85454545454545" hidden="1" customWidth="1"/>
  </cols>
  <sheetData>
    <row r="1" ht="19.5" customHeight="1" spans="1:8">
      <c r="A1" s="54" t="s">
        <v>108</v>
      </c>
      <c r="B1" s="54"/>
      <c r="C1" s="54"/>
      <c r="D1" s="55"/>
      <c r="E1" s="55"/>
      <c r="F1" s="55"/>
      <c r="G1" s="55"/>
      <c r="H1" s="55"/>
    </row>
    <row r="2" ht="19.5" customHeight="1" spans="1:8">
      <c r="A2" s="10" t="s">
        <v>109</v>
      </c>
      <c r="B2" s="10"/>
      <c r="C2" s="10"/>
      <c r="D2" s="56"/>
      <c r="E2" s="56"/>
      <c r="F2" s="56"/>
      <c r="G2" s="56"/>
      <c r="H2" s="56"/>
    </row>
    <row r="3" ht="19.5" customHeight="1" spans="1:8">
      <c r="A3" s="123" t="s">
        <v>3</v>
      </c>
      <c r="B3" s="124"/>
      <c r="C3" s="124"/>
      <c r="D3" s="123"/>
      <c r="E3" s="123"/>
      <c r="F3" s="123"/>
      <c r="G3" s="123"/>
      <c r="H3" s="125" t="s">
        <v>4</v>
      </c>
    </row>
    <row r="4" s="122" customFormat="1" ht="19.5" customHeight="1" spans="1:9">
      <c r="A4" s="111" t="s">
        <v>51</v>
      </c>
      <c r="B4" s="111"/>
      <c r="C4" s="111"/>
      <c r="D4" s="126" t="s">
        <v>52</v>
      </c>
      <c r="E4" s="127" t="s">
        <v>53</v>
      </c>
      <c r="F4" s="127" t="s">
        <v>110</v>
      </c>
      <c r="G4" s="127" t="s">
        <v>111</v>
      </c>
      <c r="H4" s="127" t="s">
        <v>46</v>
      </c>
      <c r="I4" s="129"/>
    </row>
    <row r="5" s="122" customFormat="1" ht="19.5" customHeight="1" spans="1:9">
      <c r="A5" s="111" t="s">
        <v>59</v>
      </c>
      <c r="B5" s="128" t="s">
        <v>60</v>
      </c>
      <c r="C5" s="128" t="s">
        <v>61</v>
      </c>
      <c r="D5" s="127" t="s">
        <v>52</v>
      </c>
      <c r="E5" s="126"/>
      <c r="F5" s="126"/>
      <c r="G5" s="126"/>
      <c r="H5" s="126"/>
      <c r="I5" s="130"/>
    </row>
    <row r="6" s="1" customFormat="1" ht="19.5" customHeight="1" spans="1:9">
      <c r="A6" s="75"/>
      <c r="B6" s="76"/>
      <c r="C6" s="76"/>
      <c r="D6" s="64" t="s">
        <v>66</v>
      </c>
      <c r="E6" s="79">
        <f>SUM(F6:G6)</f>
        <v>11431.04</v>
      </c>
      <c r="F6" s="79">
        <v>4449.04</v>
      </c>
      <c r="G6" s="79">
        <f>682+6300</f>
        <v>6982</v>
      </c>
      <c r="H6" s="79">
        <v>0</v>
      </c>
      <c r="I6" s="94"/>
    </row>
    <row r="7" ht="19.5" customHeight="1" spans="1:9">
      <c r="A7" s="75" t="s">
        <v>67</v>
      </c>
      <c r="B7" s="76"/>
      <c r="C7" s="76"/>
      <c r="D7" s="64" t="s">
        <v>68</v>
      </c>
      <c r="E7" s="79">
        <f t="shared" ref="E6:E22" si="0">SUM(F7:G7)</f>
        <v>4525.59</v>
      </c>
      <c r="F7" s="79">
        <v>3933.59</v>
      </c>
      <c r="G7" s="79">
        <v>592</v>
      </c>
      <c r="H7" s="79">
        <v>0</v>
      </c>
      <c r="I7" s="131" t="s">
        <v>67</v>
      </c>
    </row>
    <row r="8" ht="19.5" customHeight="1" spans="1:9">
      <c r="A8" s="75"/>
      <c r="B8" s="76" t="s">
        <v>69</v>
      </c>
      <c r="C8" s="76"/>
      <c r="D8" s="64" t="s">
        <v>70</v>
      </c>
      <c r="E8" s="79">
        <f t="shared" si="0"/>
        <v>837.25</v>
      </c>
      <c r="F8" s="79">
        <v>837.25</v>
      </c>
      <c r="G8" s="79">
        <v>0</v>
      </c>
      <c r="H8" s="79">
        <v>0</v>
      </c>
      <c r="I8" s="131" t="s">
        <v>71</v>
      </c>
    </row>
    <row r="9" ht="19.5" customHeight="1" spans="1:9">
      <c r="A9" s="75"/>
      <c r="B9" s="76"/>
      <c r="C9" s="76" t="s">
        <v>72</v>
      </c>
      <c r="D9" s="64" t="s">
        <v>73</v>
      </c>
      <c r="E9" s="79">
        <f t="shared" si="0"/>
        <v>288.47</v>
      </c>
      <c r="F9" s="79">
        <v>288.47</v>
      </c>
      <c r="G9" s="79">
        <v>0</v>
      </c>
      <c r="H9" s="79">
        <v>0</v>
      </c>
      <c r="I9" s="131" t="s">
        <v>74</v>
      </c>
    </row>
    <row r="10" ht="19.5" customHeight="1" spans="1:9">
      <c r="A10" s="75"/>
      <c r="B10" s="76"/>
      <c r="C10" s="76" t="s">
        <v>69</v>
      </c>
      <c r="D10" s="64" t="s">
        <v>75</v>
      </c>
      <c r="E10" s="79">
        <f t="shared" si="0"/>
        <v>366.12</v>
      </c>
      <c r="F10" s="79">
        <v>366.12</v>
      </c>
      <c r="G10" s="79">
        <v>0</v>
      </c>
      <c r="H10" s="79">
        <v>0</v>
      </c>
      <c r="I10" s="131" t="s">
        <v>76</v>
      </c>
    </row>
    <row r="11" ht="19.5" customHeight="1" spans="1:9">
      <c r="A11" s="75"/>
      <c r="B11" s="76"/>
      <c r="C11" s="76" t="s">
        <v>77</v>
      </c>
      <c r="D11" s="64" t="s">
        <v>78</v>
      </c>
      <c r="E11" s="79">
        <f t="shared" si="0"/>
        <v>182.66</v>
      </c>
      <c r="F11" s="79">
        <v>182.66</v>
      </c>
      <c r="G11" s="79">
        <v>0</v>
      </c>
      <c r="H11" s="79">
        <v>0</v>
      </c>
      <c r="I11" s="131" t="s">
        <v>79</v>
      </c>
    </row>
    <row r="12" ht="19.5" customHeight="1" spans="1:9">
      <c r="A12" s="75"/>
      <c r="B12" s="76" t="s">
        <v>80</v>
      </c>
      <c r="C12" s="76"/>
      <c r="D12" s="64" t="s">
        <v>81</v>
      </c>
      <c r="E12" s="79">
        <f t="shared" si="0"/>
        <v>3688.34</v>
      </c>
      <c r="F12" s="79">
        <v>3096.34</v>
      </c>
      <c r="G12" s="79">
        <v>592</v>
      </c>
      <c r="H12" s="79">
        <v>0</v>
      </c>
      <c r="I12" s="131" t="s">
        <v>82</v>
      </c>
    </row>
    <row r="13" ht="19.5" customHeight="1" spans="1:9">
      <c r="A13" s="75"/>
      <c r="B13" s="76"/>
      <c r="C13" s="76" t="s">
        <v>83</v>
      </c>
      <c r="D13" s="64" t="s">
        <v>84</v>
      </c>
      <c r="E13" s="79">
        <f t="shared" si="0"/>
        <v>592</v>
      </c>
      <c r="F13" s="79">
        <v>0</v>
      </c>
      <c r="G13" s="79">
        <v>592</v>
      </c>
      <c r="H13" s="79">
        <v>0</v>
      </c>
      <c r="I13" s="131" t="s">
        <v>85</v>
      </c>
    </row>
    <row r="14" ht="19.5" customHeight="1" spans="1:9">
      <c r="A14" s="75"/>
      <c r="B14" s="76"/>
      <c r="C14" s="76" t="s">
        <v>86</v>
      </c>
      <c r="D14" s="64" t="s">
        <v>87</v>
      </c>
      <c r="E14" s="79">
        <f t="shared" si="0"/>
        <v>3096.34</v>
      </c>
      <c r="F14" s="79">
        <v>3096.34</v>
      </c>
      <c r="G14" s="79">
        <v>0</v>
      </c>
      <c r="H14" s="79">
        <v>0</v>
      </c>
      <c r="I14" s="131" t="s">
        <v>88</v>
      </c>
    </row>
    <row r="15" ht="19.5" customHeight="1" spans="1:9">
      <c r="A15" s="75" t="s">
        <v>89</v>
      </c>
      <c r="B15" s="76"/>
      <c r="C15" s="76"/>
      <c r="D15" s="64" t="s">
        <v>90</v>
      </c>
      <c r="E15" s="79">
        <f t="shared" si="0"/>
        <v>6577.45</v>
      </c>
      <c r="F15" s="79">
        <v>187.45</v>
      </c>
      <c r="G15" s="79">
        <f>90+6300</f>
        <v>6390</v>
      </c>
      <c r="H15" s="79">
        <v>0</v>
      </c>
      <c r="I15" s="131" t="s">
        <v>89</v>
      </c>
    </row>
    <row r="16" ht="19.5" customHeight="1" spans="1:9">
      <c r="A16" s="75"/>
      <c r="B16" s="76" t="s">
        <v>72</v>
      </c>
      <c r="C16" s="76"/>
      <c r="D16" s="64" t="s">
        <v>91</v>
      </c>
      <c r="E16" s="79">
        <f t="shared" si="0"/>
        <v>6390</v>
      </c>
      <c r="F16" s="79">
        <v>0</v>
      </c>
      <c r="G16" s="79">
        <f>90+6300</f>
        <v>6390</v>
      </c>
      <c r="H16" s="79">
        <v>0</v>
      </c>
      <c r="I16" s="131" t="s">
        <v>92</v>
      </c>
    </row>
    <row r="17" ht="19.5" customHeight="1" spans="1:9">
      <c r="A17" s="75"/>
      <c r="B17" s="76"/>
      <c r="C17" s="76" t="s">
        <v>93</v>
      </c>
      <c r="D17" s="64" t="s">
        <v>94</v>
      </c>
      <c r="E17" s="79">
        <f t="shared" si="0"/>
        <v>6390</v>
      </c>
      <c r="F17" s="79">
        <v>0</v>
      </c>
      <c r="G17" s="79">
        <f>90+6300</f>
        <v>6390</v>
      </c>
      <c r="H17" s="79">
        <v>0</v>
      </c>
      <c r="I17" s="131" t="s">
        <v>95</v>
      </c>
    </row>
    <row r="18" ht="19.5" customHeight="1" spans="1:9">
      <c r="A18" s="75"/>
      <c r="B18" s="76" t="s">
        <v>96</v>
      </c>
      <c r="C18" s="76"/>
      <c r="D18" s="64" t="s">
        <v>97</v>
      </c>
      <c r="E18" s="79">
        <f t="shared" si="0"/>
        <v>187.45</v>
      </c>
      <c r="F18" s="79">
        <v>187.45</v>
      </c>
      <c r="G18" s="79">
        <v>0</v>
      </c>
      <c r="H18" s="79">
        <v>0</v>
      </c>
      <c r="I18" s="131" t="s">
        <v>98</v>
      </c>
    </row>
    <row r="19" ht="19.5" customHeight="1" spans="1:9">
      <c r="A19" s="75"/>
      <c r="B19" s="76"/>
      <c r="C19" s="76" t="s">
        <v>72</v>
      </c>
      <c r="D19" s="64" t="s">
        <v>99</v>
      </c>
      <c r="E19" s="79">
        <f t="shared" si="0"/>
        <v>187.45</v>
      </c>
      <c r="F19" s="79">
        <v>187.45</v>
      </c>
      <c r="G19" s="79">
        <v>0</v>
      </c>
      <c r="H19" s="79">
        <v>0</v>
      </c>
      <c r="I19" s="131" t="s">
        <v>100</v>
      </c>
    </row>
    <row r="20" ht="19.5" customHeight="1" spans="1:9">
      <c r="A20" s="75" t="s">
        <v>101</v>
      </c>
      <c r="B20" s="76"/>
      <c r="C20" s="76"/>
      <c r="D20" s="64" t="s">
        <v>102</v>
      </c>
      <c r="E20" s="79">
        <f t="shared" si="0"/>
        <v>328</v>
      </c>
      <c r="F20" s="79">
        <v>328</v>
      </c>
      <c r="G20" s="79">
        <v>0</v>
      </c>
      <c r="H20" s="79">
        <v>0</v>
      </c>
      <c r="I20" s="131" t="s">
        <v>101</v>
      </c>
    </row>
    <row r="21" ht="19.5" customHeight="1" spans="1:9">
      <c r="A21" s="75"/>
      <c r="B21" s="76" t="s">
        <v>72</v>
      </c>
      <c r="C21" s="76"/>
      <c r="D21" s="64" t="s">
        <v>103</v>
      </c>
      <c r="E21" s="79">
        <f t="shared" si="0"/>
        <v>328</v>
      </c>
      <c r="F21" s="79">
        <v>328</v>
      </c>
      <c r="G21" s="79">
        <v>0</v>
      </c>
      <c r="H21" s="79">
        <v>0</v>
      </c>
      <c r="I21" s="131" t="s">
        <v>104</v>
      </c>
    </row>
    <row r="22" ht="19.5" customHeight="1" spans="1:9">
      <c r="A22" s="75"/>
      <c r="B22" s="76"/>
      <c r="C22" s="76" t="s">
        <v>105</v>
      </c>
      <c r="D22" s="64" t="s">
        <v>106</v>
      </c>
      <c r="E22" s="79">
        <f t="shared" si="0"/>
        <v>328</v>
      </c>
      <c r="F22" s="79">
        <v>328</v>
      </c>
      <c r="G22" s="79">
        <v>0</v>
      </c>
      <c r="H22" s="79">
        <v>0</v>
      </c>
      <c r="I22" s="131" t="s">
        <v>107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363636363636" style="4" customWidth="1"/>
    <col min="2" max="2" width="24.2818181818182" style="4" customWidth="1"/>
    <col min="3" max="3" width="29.7090909090909" style="4" customWidth="1"/>
    <col min="4" max="7" width="17.1363636363636" style="4" customWidth="1"/>
  </cols>
  <sheetData>
    <row r="1" ht="19.5" customHeight="1" spans="1:7">
      <c r="A1" s="80"/>
      <c r="B1" s="81"/>
      <c r="C1" s="81"/>
      <c r="D1" s="7"/>
      <c r="E1" s="8"/>
      <c r="F1" s="7"/>
      <c r="G1" s="54" t="s">
        <v>112</v>
      </c>
    </row>
    <row r="2" ht="19.5" customHeight="1" spans="1:7">
      <c r="A2" s="10" t="s">
        <v>113</v>
      </c>
      <c r="B2" s="10"/>
      <c r="C2" s="10"/>
      <c r="D2" s="10"/>
      <c r="E2" s="115"/>
      <c r="F2" s="116"/>
      <c r="G2" s="116"/>
    </row>
    <row r="3" ht="19.5" customHeight="1" spans="1:7">
      <c r="A3" s="15" t="s">
        <v>3</v>
      </c>
      <c r="B3" s="15"/>
      <c r="C3" s="15"/>
      <c r="D3" s="82"/>
      <c r="E3" s="15"/>
      <c r="F3" s="82"/>
      <c r="G3" s="117" t="s">
        <v>4</v>
      </c>
    </row>
    <row r="4" ht="19.5" customHeight="1" spans="1:7">
      <c r="A4" s="110" t="s">
        <v>5</v>
      </c>
      <c r="B4" s="110"/>
      <c r="C4" s="110" t="s">
        <v>6</v>
      </c>
      <c r="D4" s="110"/>
      <c r="E4" s="81"/>
      <c r="F4" s="103"/>
      <c r="G4" s="103"/>
    </row>
    <row r="5" ht="19.5" customHeight="1" spans="1:7">
      <c r="A5" s="20" t="s">
        <v>7</v>
      </c>
      <c r="B5" s="20" t="s">
        <v>8</v>
      </c>
      <c r="C5" s="26" t="s">
        <v>7</v>
      </c>
      <c r="D5" s="110" t="s">
        <v>8</v>
      </c>
      <c r="E5" s="81"/>
      <c r="F5" s="103"/>
      <c r="G5" s="103"/>
    </row>
    <row r="6" ht="19.5" customHeight="1" spans="1:7">
      <c r="A6" s="20"/>
      <c r="B6" s="20"/>
      <c r="C6" s="95"/>
      <c r="D6" s="20" t="s">
        <v>114</v>
      </c>
      <c r="E6" s="20" t="s">
        <v>115</v>
      </c>
      <c r="F6" s="20" t="s">
        <v>116</v>
      </c>
      <c r="G6" s="20" t="s">
        <v>117</v>
      </c>
    </row>
    <row r="7" ht="19.5" customHeight="1" spans="1:7">
      <c r="A7" s="89" t="s">
        <v>118</v>
      </c>
      <c r="B7" s="109">
        <v>4023.28</v>
      </c>
      <c r="C7" s="89" t="s">
        <v>10</v>
      </c>
      <c r="D7" s="109">
        <f t="shared" ref="D7:D26" si="0">SUM(E7:G7)</f>
        <v>0</v>
      </c>
      <c r="E7" s="109"/>
      <c r="F7" s="109"/>
      <c r="G7" s="109"/>
    </row>
    <row r="8" ht="19.5" customHeight="1" spans="1:7">
      <c r="A8" s="105" t="s">
        <v>119</v>
      </c>
      <c r="B8" s="109"/>
      <c r="C8" s="89" t="s">
        <v>12</v>
      </c>
      <c r="D8" s="109">
        <f t="shared" si="0"/>
        <v>0</v>
      </c>
      <c r="E8" s="109"/>
      <c r="F8" s="109"/>
      <c r="G8" s="109"/>
    </row>
    <row r="9" ht="19.5" customHeight="1" spans="1:7">
      <c r="A9" s="105" t="s">
        <v>120</v>
      </c>
      <c r="B9" s="118"/>
      <c r="C9" s="89" t="s">
        <v>14</v>
      </c>
      <c r="D9" s="109">
        <f t="shared" si="0"/>
        <v>0</v>
      </c>
      <c r="E9" s="109"/>
      <c r="F9" s="109"/>
      <c r="G9" s="109"/>
    </row>
    <row r="10" ht="19.5" customHeight="1" spans="1:7">
      <c r="A10" s="98"/>
      <c r="B10" s="98"/>
      <c r="C10" s="89" t="s">
        <v>16</v>
      </c>
      <c r="D10" s="109">
        <f t="shared" si="0"/>
        <v>0</v>
      </c>
      <c r="E10" s="109"/>
      <c r="F10" s="109"/>
      <c r="G10" s="109"/>
    </row>
    <row r="11" ht="19.5" customHeight="1" spans="1:7">
      <c r="A11" s="105"/>
      <c r="B11" s="118"/>
      <c r="C11" s="89" t="s">
        <v>18</v>
      </c>
      <c r="D11" s="109">
        <f t="shared" si="0"/>
        <v>0</v>
      </c>
      <c r="E11" s="109"/>
      <c r="F11" s="109"/>
      <c r="G11" s="109"/>
    </row>
    <row r="12" ht="19.5" customHeight="1" spans="1:7">
      <c r="A12" s="105"/>
      <c r="B12" s="118"/>
      <c r="C12" s="89" t="s">
        <v>20</v>
      </c>
      <c r="D12" s="109">
        <f t="shared" si="0"/>
        <v>0</v>
      </c>
      <c r="E12" s="109"/>
      <c r="F12" s="109"/>
      <c r="G12" s="109"/>
    </row>
    <row r="13" ht="19.5" customHeight="1" spans="1:7">
      <c r="A13" s="105"/>
      <c r="B13" s="118"/>
      <c r="C13" s="89" t="s">
        <v>22</v>
      </c>
      <c r="D13" s="109">
        <f t="shared" si="0"/>
        <v>3605.28</v>
      </c>
      <c r="E13" s="109">
        <v>3605.28</v>
      </c>
      <c r="F13" s="109"/>
      <c r="G13" s="109"/>
    </row>
    <row r="14" ht="19.5" customHeight="1" spans="1:7">
      <c r="A14" s="105"/>
      <c r="B14" s="118"/>
      <c r="C14" s="89" t="s">
        <v>24</v>
      </c>
      <c r="D14" s="109">
        <f t="shared" si="0"/>
        <v>90</v>
      </c>
      <c r="E14" s="109">
        <v>90</v>
      </c>
      <c r="F14" s="109"/>
      <c r="G14" s="109"/>
    </row>
    <row r="15" ht="19.5" customHeight="1" spans="1:7">
      <c r="A15" s="105"/>
      <c r="B15" s="118"/>
      <c r="C15" s="89" t="s">
        <v>25</v>
      </c>
      <c r="D15" s="109">
        <f t="shared" si="0"/>
        <v>0</v>
      </c>
      <c r="E15" s="109"/>
      <c r="F15" s="109"/>
      <c r="G15" s="109"/>
    </row>
    <row r="16" ht="19.5" customHeight="1" spans="1:7">
      <c r="A16" s="105"/>
      <c r="B16" s="118"/>
      <c r="C16" s="89" t="s">
        <v>26</v>
      </c>
      <c r="D16" s="109">
        <f t="shared" si="0"/>
        <v>0</v>
      </c>
      <c r="E16" s="109"/>
      <c r="F16" s="109"/>
      <c r="G16" s="109"/>
    </row>
    <row r="17" ht="19.5" customHeight="1" spans="1:7">
      <c r="A17" s="105"/>
      <c r="B17" s="118"/>
      <c r="C17" s="89" t="s">
        <v>27</v>
      </c>
      <c r="D17" s="109">
        <f t="shared" si="0"/>
        <v>0</v>
      </c>
      <c r="E17" s="109"/>
      <c r="F17" s="109"/>
      <c r="G17" s="109"/>
    </row>
    <row r="18" ht="19.5" customHeight="1" spans="1:7">
      <c r="A18" s="89"/>
      <c r="B18" s="118"/>
      <c r="C18" s="89" t="s">
        <v>28</v>
      </c>
      <c r="D18" s="109">
        <f t="shared" si="0"/>
        <v>0</v>
      </c>
      <c r="E18" s="109"/>
      <c r="F18" s="109"/>
      <c r="G18" s="109"/>
    </row>
    <row r="19" ht="19.5" customHeight="1" spans="1:7">
      <c r="A19" s="105"/>
      <c r="B19" s="118"/>
      <c r="C19" s="89" t="s">
        <v>29</v>
      </c>
      <c r="D19" s="109">
        <f t="shared" si="0"/>
        <v>0</v>
      </c>
      <c r="E19" s="109"/>
      <c r="F19" s="109"/>
      <c r="G19" s="109"/>
    </row>
    <row r="20" ht="19.5" customHeight="1" spans="1:7">
      <c r="A20" s="119"/>
      <c r="B20" s="109"/>
      <c r="C20" s="89" t="s">
        <v>30</v>
      </c>
      <c r="D20" s="109">
        <f t="shared" si="0"/>
        <v>0</v>
      </c>
      <c r="E20" s="109"/>
      <c r="F20" s="109"/>
      <c r="G20" s="109"/>
    </row>
    <row r="21" ht="19.5" customHeight="1" spans="1:7">
      <c r="A21" s="89"/>
      <c r="B21" s="118"/>
      <c r="C21" s="89" t="s">
        <v>31</v>
      </c>
      <c r="D21" s="109">
        <f t="shared" si="0"/>
        <v>0</v>
      </c>
      <c r="E21" s="109"/>
      <c r="F21" s="109"/>
      <c r="G21" s="109"/>
    </row>
    <row r="22" ht="19.5" customHeight="1" spans="1:7">
      <c r="A22" s="89"/>
      <c r="B22" s="118"/>
      <c r="C22" s="89" t="s">
        <v>32</v>
      </c>
      <c r="D22" s="109">
        <f t="shared" si="0"/>
        <v>0</v>
      </c>
      <c r="E22" s="109"/>
      <c r="F22" s="109"/>
      <c r="G22" s="109"/>
    </row>
    <row r="23" ht="19.5" customHeight="1" spans="1:7">
      <c r="A23" s="98"/>
      <c r="B23" s="98"/>
      <c r="C23" s="89" t="s">
        <v>33</v>
      </c>
      <c r="D23" s="109">
        <f t="shared" si="0"/>
        <v>328</v>
      </c>
      <c r="E23" s="109">
        <v>328</v>
      </c>
      <c r="F23" s="109"/>
      <c r="G23" s="109"/>
    </row>
    <row r="24" ht="19.5" customHeight="1" spans="1:7">
      <c r="A24" s="89"/>
      <c r="B24" s="109"/>
      <c r="C24" s="89" t="s">
        <v>34</v>
      </c>
      <c r="D24" s="109">
        <f t="shared" si="0"/>
        <v>0</v>
      </c>
      <c r="E24" s="109"/>
      <c r="F24" s="109"/>
      <c r="G24" s="109"/>
    </row>
    <row r="25" ht="19.5" customHeight="1" spans="1:7">
      <c r="A25" s="89"/>
      <c r="B25" s="109"/>
      <c r="C25" s="89" t="s">
        <v>35</v>
      </c>
      <c r="D25" s="109">
        <f t="shared" si="0"/>
        <v>0</v>
      </c>
      <c r="E25" s="109"/>
      <c r="F25" s="109"/>
      <c r="G25" s="109"/>
    </row>
    <row r="26" ht="19.5" customHeight="1" spans="1:7">
      <c r="A26" s="105"/>
      <c r="B26" s="109"/>
      <c r="C26" s="89" t="s">
        <v>36</v>
      </c>
      <c r="D26" s="109">
        <f t="shared" si="0"/>
        <v>0</v>
      </c>
      <c r="E26" s="109"/>
      <c r="F26" s="109"/>
      <c r="G26" s="109"/>
    </row>
    <row r="27" ht="19.5" customHeight="1" spans="1:7">
      <c r="A27" s="89"/>
      <c r="B27" s="109"/>
      <c r="C27" s="89" t="s">
        <v>37</v>
      </c>
      <c r="D27" s="109">
        <f>ROUND(D31-SUM(D7:D26),2)</f>
        <v>0</v>
      </c>
      <c r="E27" s="109">
        <f>ROUND(E31-SUM(E7:E26),2)</f>
        <v>0</v>
      </c>
      <c r="F27" s="109">
        <f>ROUND(F31-SUM(F7:F26),2)</f>
        <v>0</v>
      </c>
      <c r="G27" s="109">
        <f>ROUND(G31-SUM(G7:G26),2)</f>
        <v>0</v>
      </c>
    </row>
    <row r="28" ht="19.5" customHeight="1" spans="1:7">
      <c r="A28" s="89"/>
      <c r="B28" s="109"/>
      <c r="C28" s="98"/>
      <c r="D28" s="98"/>
      <c r="E28" s="98"/>
      <c r="F28" s="98"/>
      <c r="G28" s="98"/>
    </row>
    <row r="29" ht="19.5" customHeight="1" spans="1:7">
      <c r="A29" s="89"/>
      <c r="B29" s="109"/>
      <c r="C29" s="98"/>
      <c r="D29" s="98"/>
      <c r="E29" s="98"/>
      <c r="F29" s="98"/>
      <c r="G29" s="98"/>
    </row>
    <row r="30" ht="19.5" customHeight="1" spans="1:7">
      <c r="A30" s="89"/>
      <c r="B30" s="109"/>
      <c r="C30" s="89"/>
      <c r="D30" s="109"/>
      <c r="E30" s="109"/>
      <c r="F30" s="109"/>
      <c r="G30" s="109"/>
    </row>
    <row r="31" ht="19.5" customHeight="1" spans="1:7">
      <c r="A31" s="89" t="s">
        <v>121</v>
      </c>
      <c r="B31" s="109">
        <f>SUM(B7:B9)</f>
        <v>4023.28</v>
      </c>
      <c r="C31" s="89" t="s">
        <v>122</v>
      </c>
      <c r="D31" s="109">
        <f>D38-D33</f>
        <v>4023.28</v>
      </c>
      <c r="E31" s="109">
        <f>E38-E33</f>
        <v>4023.28</v>
      </c>
      <c r="F31" s="109">
        <f>F38-F33</f>
        <v>0</v>
      </c>
      <c r="G31" s="109">
        <f>G38-G33</f>
        <v>0</v>
      </c>
    </row>
    <row r="32" ht="19.5" customHeight="1" spans="1:7">
      <c r="A32" s="89"/>
      <c r="B32" s="109"/>
      <c r="C32" s="89"/>
      <c r="D32" s="109"/>
      <c r="E32" s="109"/>
      <c r="F32" s="109"/>
      <c r="G32" s="109"/>
    </row>
    <row r="33" ht="19.5" customHeight="1" spans="1:7">
      <c r="A33" s="89" t="s">
        <v>45</v>
      </c>
      <c r="B33" s="109">
        <f>SUM(B34:B36)</f>
        <v>0</v>
      </c>
      <c r="C33" s="89" t="s">
        <v>46</v>
      </c>
      <c r="D33" s="109">
        <f>SUM(E33:G33)</f>
        <v>0</v>
      </c>
      <c r="E33" s="109"/>
      <c r="F33" s="109"/>
      <c r="G33" s="109"/>
    </row>
    <row r="34" ht="19.5" hidden="1" customHeight="1" spans="1:7">
      <c r="A34" s="100" t="s">
        <v>123</v>
      </c>
      <c r="B34" s="120"/>
      <c r="C34" s="93"/>
      <c r="D34" s="121"/>
      <c r="E34" s="121"/>
      <c r="F34" s="121"/>
      <c r="G34" s="121"/>
    </row>
    <row r="35" ht="19.5" hidden="1" customHeight="1" spans="1:7">
      <c r="A35" s="100" t="s">
        <v>124</v>
      </c>
      <c r="B35" s="120"/>
      <c r="C35" s="93"/>
      <c r="D35" s="121"/>
      <c r="E35" s="121"/>
      <c r="F35" s="121"/>
      <c r="G35" s="121"/>
    </row>
    <row r="36" ht="19.5" hidden="1" customHeight="1" spans="1:7">
      <c r="A36" s="100" t="s">
        <v>125</v>
      </c>
      <c r="B36" s="120"/>
      <c r="C36" s="93"/>
      <c r="D36" s="121"/>
      <c r="E36" s="121"/>
      <c r="F36" s="121"/>
      <c r="G36" s="121"/>
    </row>
    <row r="37" ht="19.5" customHeight="1" spans="1:7">
      <c r="A37" s="89"/>
      <c r="B37" s="109"/>
      <c r="C37" s="89"/>
      <c r="D37" s="109"/>
      <c r="E37" s="109"/>
      <c r="F37" s="109"/>
      <c r="G37" s="109"/>
    </row>
    <row r="38" ht="19.5" customHeight="1" spans="1:7">
      <c r="A38" s="89" t="s">
        <v>126</v>
      </c>
      <c r="B38" s="109">
        <f>B31+B33</f>
        <v>4023.28</v>
      </c>
      <c r="C38" s="89" t="s">
        <v>127</v>
      </c>
      <c r="D38" s="109">
        <f>SUM(E38:G38)</f>
        <v>4023.28</v>
      </c>
      <c r="E38" s="109">
        <v>4023.28</v>
      </c>
      <c r="F38" s="109"/>
      <c r="G38" s="109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909090909091" style="4" customWidth="1"/>
    <col min="4" max="4" width="31.4181818181818" style="4" customWidth="1"/>
    <col min="5" max="7" width="17.1363636363636" style="4" customWidth="1"/>
    <col min="8" max="8" width="17.1363636363636" customWidth="1"/>
    <col min="9" max="9" width="17.1363636363636" style="4" customWidth="1"/>
    <col min="10" max="10" width="8" hidden="1" customWidth="1"/>
  </cols>
  <sheetData>
    <row r="1" ht="19.5" customHeight="1" spans="1:9">
      <c r="A1" s="80"/>
      <c r="B1" s="80"/>
      <c r="C1" s="81"/>
      <c r="D1" s="7"/>
      <c r="E1" s="7"/>
      <c r="F1" s="7"/>
      <c r="G1" s="7"/>
      <c r="H1" s="108" t="s">
        <v>128</v>
      </c>
      <c r="I1" s="54"/>
    </row>
    <row r="2" ht="19.5" customHeight="1" spans="1:9">
      <c r="A2" s="10" t="s">
        <v>129</v>
      </c>
      <c r="B2" s="10"/>
      <c r="C2" s="10"/>
      <c r="D2" s="10"/>
      <c r="E2" s="10"/>
      <c r="F2" s="10"/>
      <c r="G2" s="10"/>
      <c r="H2" s="10"/>
      <c r="I2" s="88"/>
    </row>
    <row r="3" ht="19.5" customHeight="1" spans="1:9">
      <c r="A3" s="15" t="s">
        <v>3</v>
      </c>
      <c r="B3" s="16"/>
      <c r="C3" s="57"/>
      <c r="D3" s="16"/>
      <c r="E3" s="16"/>
      <c r="F3" s="16"/>
      <c r="G3" s="16"/>
      <c r="H3" s="14"/>
      <c r="I3" s="90" t="s">
        <v>4</v>
      </c>
    </row>
    <row r="4" ht="19.5" customHeight="1" spans="1:10">
      <c r="A4" s="83" t="s">
        <v>51</v>
      </c>
      <c r="B4" s="104"/>
      <c r="C4" s="109"/>
      <c r="D4" s="105" t="s">
        <v>52</v>
      </c>
      <c r="E4" s="105" t="s">
        <v>130</v>
      </c>
      <c r="F4" s="110" t="s">
        <v>110</v>
      </c>
      <c r="G4" s="110"/>
      <c r="H4" s="86"/>
      <c r="I4" s="89" t="s">
        <v>111</v>
      </c>
      <c r="J4" s="112" t="s">
        <v>51</v>
      </c>
    </row>
    <row r="5" ht="19.5" customHeight="1" spans="1:10">
      <c r="A5" s="20" t="s">
        <v>59</v>
      </c>
      <c r="B5" s="21" t="s">
        <v>60</v>
      </c>
      <c r="C5" s="111" t="s">
        <v>61</v>
      </c>
      <c r="D5" s="26"/>
      <c r="E5" s="26"/>
      <c r="F5" s="95" t="s">
        <v>131</v>
      </c>
      <c r="G5" s="95" t="s">
        <v>132</v>
      </c>
      <c r="H5" s="21" t="s">
        <v>133</v>
      </c>
      <c r="I5" s="89"/>
      <c r="J5" s="113"/>
    </row>
    <row r="6" s="1" customFormat="1" ht="19.5" customHeight="1" spans="1:10">
      <c r="A6" s="73"/>
      <c r="B6" s="73"/>
      <c r="C6" s="73"/>
      <c r="D6" s="64" t="s">
        <v>66</v>
      </c>
      <c r="E6" s="79">
        <f t="shared" ref="E6:E18" si="0">F6+I6</f>
        <v>4023.28</v>
      </c>
      <c r="F6" s="79">
        <f t="shared" ref="F6:F18" si="1">SUM(G6:H6)</f>
        <v>3341.28</v>
      </c>
      <c r="G6" s="79">
        <v>3341.28</v>
      </c>
      <c r="H6" s="78">
        <v>0</v>
      </c>
      <c r="I6" s="79">
        <v>682</v>
      </c>
      <c r="J6" s="114"/>
    </row>
    <row r="7" ht="19.5" customHeight="1" spans="1:10">
      <c r="A7" s="73" t="s">
        <v>67</v>
      </c>
      <c r="B7" s="73"/>
      <c r="C7" s="73"/>
      <c r="D7" s="64" t="s">
        <v>68</v>
      </c>
      <c r="E7" s="79">
        <f t="shared" si="0"/>
        <v>3605.28</v>
      </c>
      <c r="F7" s="79">
        <f t="shared" si="1"/>
        <v>3013.28</v>
      </c>
      <c r="G7" s="79">
        <v>3013.28</v>
      </c>
      <c r="H7" s="78">
        <v>0</v>
      </c>
      <c r="I7" s="79">
        <v>592</v>
      </c>
      <c r="J7" s="114" t="s">
        <v>67</v>
      </c>
    </row>
    <row r="8" ht="19.5" customHeight="1" spans="1:10">
      <c r="A8" s="73"/>
      <c r="B8" s="73" t="s">
        <v>69</v>
      </c>
      <c r="C8" s="73"/>
      <c r="D8" s="64" t="s">
        <v>70</v>
      </c>
      <c r="E8" s="79">
        <f t="shared" si="0"/>
        <v>275.91</v>
      </c>
      <c r="F8" s="79">
        <f t="shared" si="1"/>
        <v>275.91</v>
      </c>
      <c r="G8" s="79">
        <v>275.91</v>
      </c>
      <c r="H8" s="78">
        <v>0</v>
      </c>
      <c r="I8" s="79">
        <v>0</v>
      </c>
      <c r="J8" s="114" t="s">
        <v>71</v>
      </c>
    </row>
    <row r="9" ht="19.5" customHeight="1" spans="1:10">
      <c r="A9" s="73"/>
      <c r="B9" s="73"/>
      <c r="C9" s="73" t="s">
        <v>72</v>
      </c>
      <c r="D9" s="64" t="s">
        <v>73</v>
      </c>
      <c r="E9" s="79">
        <f t="shared" si="0"/>
        <v>275.91</v>
      </c>
      <c r="F9" s="79">
        <f t="shared" si="1"/>
        <v>275.91</v>
      </c>
      <c r="G9" s="79">
        <v>275.91</v>
      </c>
      <c r="H9" s="78">
        <v>0</v>
      </c>
      <c r="I9" s="79">
        <v>0</v>
      </c>
      <c r="J9" s="114" t="s">
        <v>74</v>
      </c>
    </row>
    <row r="10" ht="19.5" customHeight="1" spans="1:10">
      <c r="A10" s="73"/>
      <c r="B10" s="73" t="s">
        <v>80</v>
      </c>
      <c r="C10" s="73"/>
      <c r="D10" s="64" t="s">
        <v>81</v>
      </c>
      <c r="E10" s="79">
        <f t="shared" si="0"/>
        <v>3329.37</v>
      </c>
      <c r="F10" s="79">
        <f t="shared" si="1"/>
        <v>2737.37</v>
      </c>
      <c r="G10" s="79">
        <v>2737.37</v>
      </c>
      <c r="H10" s="78">
        <v>0</v>
      </c>
      <c r="I10" s="79">
        <v>592</v>
      </c>
      <c r="J10" s="114" t="s">
        <v>82</v>
      </c>
    </row>
    <row r="11" ht="19.5" customHeight="1" spans="1:10">
      <c r="A11" s="73"/>
      <c r="B11" s="73"/>
      <c r="C11" s="73" t="s">
        <v>83</v>
      </c>
      <c r="D11" s="64" t="s">
        <v>84</v>
      </c>
      <c r="E11" s="79">
        <f t="shared" si="0"/>
        <v>592</v>
      </c>
      <c r="F11" s="79">
        <f t="shared" si="1"/>
        <v>0</v>
      </c>
      <c r="G11" s="79">
        <v>0</v>
      </c>
      <c r="H11" s="78">
        <v>0</v>
      </c>
      <c r="I11" s="79">
        <v>592</v>
      </c>
      <c r="J11" s="114" t="s">
        <v>85</v>
      </c>
    </row>
    <row r="12" ht="19.5" customHeight="1" spans="1:10">
      <c r="A12" s="73"/>
      <c r="B12" s="73"/>
      <c r="C12" s="73" t="s">
        <v>86</v>
      </c>
      <c r="D12" s="64" t="s">
        <v>87</v>
      </c>
      <c r="E12" s="79">
        <f t="shared" si="0"/>
        <v>2737.37</v>
      </c>
      <c r="F12" s="79">
        <f t="shared" si="1"/>
        <v>2737.37</v>
      </c>
      <c r="G12" s="79">
        <v>2737.37</v>
      </c>
      <c r="H12" s="78">
        <v>0</v>
      </c>
      <c r="I12" s="79">
        <v>0</v>
      </c>
      <c r="J12" s="114" t="s">
        <v>88</v>
      </c>
    </row>
    <row r="13" ht="19.5" customHeight="1" spans="1:10">
      <c r="A13" s="73" t="s">
        <v>89</v>
      </c>
      <c r="B13" s="73"/>
      <c r="C13" s="73"/>
      <c r="D13" s="64" t="s">
        <v>90</v>
      </c>
      <c r="E13" s="79">
        <f t="shared" si="0"/>
        <v>90</v>
      </c>
      <c r="F13" s="79">
        <f t="shared" si="1"/>
        <v>0</v>
      </c>
      <c r="G13" s="79">
        <v>0</v>
      </c>
      <c r="H13" s="78">
        <v>0</v>
      </c>
      <c r="I13" s="79">
        <v>90</v>
      </c>
      <c r="J13" s="114" t="s">
        <v>89</v>
      </c>
    </row>
    <row r="14" ht="19.5" customHeight="1" spans="1:10">
      <c r="A14" s="73"/>
      <c r="B14" s="73" t="s">
        <v>72</v>
      </c>
      <c r="C14" s="73"/>
      <c r="D14" s="64" t="s">
        <v>91</v>
      </c>
      <c r="E14" s="79">
        <f t="shared" si="0"/>
        <v>90</v>
      </c>
      <c r="F14" s="79">
        <f t="shared" si="1"/>
        <v>0</v>
      </c>
      <c r="G14" s="79">
        <v>0</v>
      </c>
      <c r="H14" s="78">
        <v>0</v>
      </c>
      <c r="I14" s="79">
        <v>90</v>
      </c>
      <c r="J14" s="114" t="s">
        <v>92</v>
      </c>
    </row>
    <row r="15" ht="19.5" customHeight="1" spans="1:10">
      <c r="A15" s="73"/>
      <c r="B15" s="73"/>
      <c r="C15" s="73" t="s">
        <v>93</v>
      </c>
      <c r="D15" s="64" t="s">
        <v>94</v>
      </c>
      <c r="E15" s="79">
        <f t="shared" si="0"/>
        <v>90</v>
      </c>
      <c r="F15" s="79">
        <f t="shared" si="1"/>
        <v>0</v>
      </c>
      <c r="G15" s="79">
        <v>0</v>
      </c>
      <c r="H15" s="78">
        <v>0</v>
      </c>
      <c r="I15" s="79">
        <v>90</v>
      </c>
      <c r="J15" s="114" t="s">
        <v>95</v>
      </c>
    </row>
    <row r="16" ht="19.5" customHeight="1" spans="1:10">
      <c r="A16" s="73" t="s">
        <v>101</v>
      </c>
      <c r="B16" s="73"/>
      <c r="C16" s="73"/>
      <c r="D16" s="64" t="s">
        <v>102</v>
      </c>
      <c r="E16" s="79">
        <f t="shared" si="0"/>
        <v>328</v>
      </c>
      <c r="F16" s="79">
        <f t="shared" si="1"/>
        <v>328</v>
      </c>
      <c r="G16" s="79">
        <v>328</v>
      </c>
      <c r="H16" s="78">
        <v>0</v>
      </c>
      <c r="I16" s="79">
        <v>0</v>
      </c>
      <c r="J16" s="114" t="s">
        <v>101</v>
      </c>
    </row>
    <row r="17" ht="19.5" customHeight="1" spans="1:10">
      <c r="A17" s="73"/>
      <c r="B17" s="73" t="s">
        <v>72</v>
      </c>
      <c r="C17" s="73"/>
      <c r="D17" s="64" t="s">
        <v>103</v>
      </c>
      <c r="E17" s="79">
        <f t="shared" si="0"/>
        <v>328</v>
      </c>
      <c r="F17" s="79">
        <f t="shared" si="1"/>
        <v>328</v>
      </c>
      <c r="G17" s="79">
        <v>328</v>
      </c>
      <c r="H17" s="78">
        <v>0</v>
      </c>
      <c r="I17" s="79">
        <v>0</v>
      </c>
      <c r="J17" s="114" t="s">
        <v>104</v>
      </c>
    </row>
    <row r="18" ht="19.5" customHeight="1" spans="1:10">
      <c r="A18" s="73"/>
      <c r="B18" s="73"/>
      <c r="C18" s="73" t="s">
        <v>105</v>
      </c>
      <c r="D18" s="64" t="s">
        <v>106</v>
      </c>
      <c r="E18" s="79">
        <f t="shared" si="0"/>
        <v>328</v>
      </c>
      <c r="F18" s="79">
        <f t="shared" si="1"/>
        <v>328</v>
      </c>
      <c r="G18" s="79">
        <v>328</v>
      </c>
      <c r="H18" s="78">
        <v>0</v>
      </c>
      <c r="I18" s="79">
        <v>0</v>
      </c>
      <c r="J18" s="114" t="s">
        <v>107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workbookViewId="0">
      <pane ySplit="5" topLeftCell="A6" activePane="bottomLeft" state="frozen"/>
      <selection/>
      <selection pane="bottomLeft" activeCell="A1" sqref="A1:J1"/>
    </sheetView>
  </sheetViews>
  <sheetFormatPr defaultColWidth="7.85454545454545" defaultRowHeight="14.25" customHeight="1"/>
  <cols>
    <col min="1" max="1" width="5.70909090909091" style="4" customWidth="1"/>
    <col min="2" max="2" width="5.70909090909091" customWidth="1"/>
    <col min="3" max="3" width="27.8545454545455" style="4" customWidth="1"/>
    <col min="4" max="4" width="7.85454545454545" style="4" hidden="1" customWidth="1"/>
    <col min="5" max="6" width="5.70909090909091" customWidth="1"/>
    <col min="7" max="7" width="27.8545454545455" customWidth="1"/>
    <col min="8" max="10" width="15" style="4" customWidth="1"/>
  </cols>
  <sheetData>
    <row r="1" ht="19.5" customHeight="1" spans="1:10">
      <c r="A1" s="54" t="s">
        <v>134</v>
      </c>
      <c r="B1" s="54"/>
      <c r="C1" s="55"/>
      <c r="D1" s="55"/>
      <c r="E1" s="54"/>
      <c r="F1" s="54"/>
      <c r="G1" s="54"/>
      <c r="H1" s="55"/>
      <c r="I1" s="55"/>
      <c r="J1" s="55"/>
    </row>
    <row r="2" ht="19.5" customHeight="1" spans="1:10">
      <c r="A2" s="10" t="s">
        <v>135</v>
      </c>
      <c r="B2" s="10"/>
      <c r="C2" s="56"/>
      <c r="D2" s="56"/>
      <c r="E2" s="10"/>
      <c r="F2" s="10"/>
      <c r="G2" s="10"/>
      <c r="H2" s="56"/>
      <c r="I2" s="56"/>
      <c r="J2" s="56"/>
    </row>
    <row r="3" ht="19.5" customHeight="1" spans="1:10">
      <c r="A3" s="57" t="s">
        <v>3</v>
      </c>
      <c r="B3" s="58"/>
      <c r="C3" s="57"/>
      <c r="D3" s="57"/>
      <c r="E3" s="58"/>
      <c r="F3" s="58"/>
      <c r="G3" s="58"/>
      <c r="H3" s="57"/>
      <c r="I3" s="57"/>
      <c r="J3" s="90" t="s">
        <v>4</v>
      </c>
    </row>
    <row r="4" ht="19.5" customHeight="1" spans="1:10">
      <c r="A4" s="20" t="s">
        <v>51</v>
      </c>
      <c r="B4" s="68"/>
      <c r="C4" s="60" t="s">
        <v>136</v>
      </c>
      <c r="D4" s="21" t="s">
        <v>137</v>
      </c>
      <c r="E4" s="20" t="s">
        <v>51</v>
      </c>
      <c r="F4" s="68"/>
      <c r="G4" s="60" t="s">
        <v>138</v>
      </c>
      <c r="H4" s="21" t="s">
        <v>139</v>
      </c>
      <c r="I4" s="21" t="s">
        <v>110</v>
      </c>
      <c r="J4" s="21" t="s">
        <v>111</v>
      </c>
    </row>
    <row r="5" ht="19.5" customHeight="1" spans="1:10">
      <c r="A5" s="20" t="s">
        <v>59</v>
      </c>
      <c r="B5" s="19" t="s">
        <v>60</v>
      </c>
      <c r="C5" s="21" t="s">
        <v>140</v>
      </c>
      <c r="D5" s="60"/>
      <c r="E5" s="20" t="s">
        <v>59</v>
      </c>
      <c r="F5" s="19" t="s">
        <v>60</v>
      </c>
      <c r="G5" s="21" t="s">
        <v>140</v>
      </c>
      <c r="H5" s="60" t="s">
        <v>62</v>
      </c>
      <c r="I5" s="60" t="s">
        <v>132</v>
      </c>
      <c r="J5" s="60" t="s">
        <v>133</v>
      </c>
    </row>
    <row r="6" s="1" customFormat="1" ht="19.5" customHeight="1" spans="1:10">
      <c r="A6" s="75"/>
      <c r="B6" s="76"/>
      <c r="C6" s="64" t="s">
        <v>53</v>
      </c>
      <c r="D6" s="107"/>
      <c r="E6" s="75"/>
      <c r="F6" s="76"/>
      <c r="G6" s="64"/>
      <c r="H6" s="79">
        <f t="shared" ref="H6:H16" si="0">I6+J6</f>
        <v>3341.28</v>
      </c>
      <c r="I6" s="79" t="s">
        <v>141</v>
      </c>
      <c r="J6" s="79">
        <v>0</v>
      </c>
    </row>
    <row r="7" ht="19.5" customHeight="1" spans="1:10">
      <c r="A7" s="75" t="s">
        <v>142</v>
      </c>
      <c r="B7" s="76"/>
      <c r="C7" s="64" t="s">
        <v>143</v>
      </c>
      <c r="D7" s="107"/>
      <c r="E7" s="75" t="s">
        <v>144</v>
      </c>
      <c r="F7" s="76"/>
      <c r="G7" s="64" t="s">
        <v>145</v>
      </c>
      <c r="H7" s="79">
        <f t="shared" si="0"/>
        <v>3061.31</v>
      </c>
      <c r="I7" s="79" t="s">
        <v>146</v>
      </c>
      <c r="J7" s="79">
        <v>0</v>
      </c>
    </row>
    <row r="8" ht="19.5" customHeight="1" spans="1:10">
      <c r="A8" s="75" t="s">
        <v>142</v>
      </c>
      <c r="B8" s="76" t="s">
        <v>105</v>
      </c>
      <c r="C8" s="64" t="s">
        <v>147</v>
      </c>
      <c r="D8" s="107"/>
      <c r="E8" s="75" t="s">
        <v>144</v>
      </c>
      <c r="F8" s="76" t="s">
        <v>105</v>
      </c>
      <c r="G8" s="64" t="s">
        <v>148</v>
      </c>
      <c r="H8" s="79">
        <f t="shared" si="0"/>
        <v>1021.29</v>
      </c>
      <c r="I8" s="79" t="s">
        <v>149</v>
      </c>
      <c r="J8" s="79">
        <v>0</v>
      </c>
    </row>
    <row r="9" ht="19.5" customHeight="1" spans="1:10">
      <c r="A9" s="75" t="s">
        <v>142</v>
      </c>
      <c r="B9" s="76" t="s">
        <v>72</v>
      </c>
      <c r="C9" s="64" t="s">
        <v>150</v>
      </c>
      <c r="D9" s="107"/>
      <c r="E9" s="75" t="s">
        <v>144</v>
      </c>
      <c r="F9" s="76" t="s">
        <v>105</v>
      </c>
      <c r="G9" s="64" t="s">
        <v>148</v>
      </c>
      <c r="H9" s="79">
        <f t="shared" si="0"/>
        <v>445.39</v>
      </c>
      <c r="I9" s="79" t="s">
        <v>151</v>
      </c>
      <c r="J9" s="79">
        <v>0</v>
      </c>
    </row>
    <row r="10" ht="19.5" customHeight="1" spans="1:10">
      <c r="A10" s="75" t="s">
        <v>142</v>
      </c>
      <c r="B10" s="76" t="s">
        <v>152</v>
      </c>
      <c r="C10" s="64" t="s">
        <v>153</v>
      </c>
      <c r="D10" s="107"/>
      <c r="E10" s="75" t="s">
        <v>144</v>
      </c>
      <c r="F10" s="76" t="s">
        <v>105</v>
      </c>
      <c r="G10" s="64" t="s">
        <v>148</v>
      </c>
      <c r="H10" s="79">
        <f t="shared" si="0"/>
        <v>551.58</v>
      </c>
      <c r="I10" s="79" t="s">
        <v>154</v>
      </c>
      <c r="J10" s="79">
        <v>0</v>
      </c>
    </row>
    <row r="11" ht="19.5" customHeight="1" spans="1:10">
      <c r="A11" s="75" t="s">
        <v>142</v>
      </c>
      <c r="B11" s="76" t="s">
        <v>155</v>
      </c>
      <c r="C11" s="64" t="s">
        <v>156</v>
      </c>
      <c r="D11" s="107"/>
      <c r="E11" s="75" t="s">
        <v>144</v>
      </c>
      <c r="F11" s="76" t="s">
        <v>105</v>
      </c>
      <c r="G11" s="64" t="s">
        <v>148</v>
      </c>
      <c r="H11" s="79">
        <f t="shared" si="0"/>
        <v>715.05</v>
      </c>
      <c r="I11" s="79" t="s">
        <v>157</v>
      </c>
      <c r="J11" s="79">
        <v>0</v>
      </c>
    </row>
    <row r="12" ht="19.5" customHeight="1" spans="1:10">
      <c r="A12" s="75" t="s">
        <v>142</v>
      </c>
      <c r="B12" s="76" t="s">
        <v>93</v>
      </c>
      <c r="C12" s="64" t="s">
        <v>158</v>
      </c>
      <c r="D12" s="107"/>
      <c r="E12" s="75" t="s">
        <v>144</v>
      </c>
      <c r="F12" s="76" t="s">
        <v>105</v>
      </c>
      <c r="G12" s="64" t="s">
        <v>148</v>
      </c>
      <c r="H12" s="79">
        <f t="shared" si="0"/>
        <v>328</v>
      </c>
      <c r="I12" s="79" t="s">
        <v>159</v>
      </c>
      <c r="J12" s="79">
        <v>0</v>
      </c>
    </row>
    <row r="13" ht="19.5" customHeight="1" spans="1:10">
      <c r="A13" s="75" t="s">
        <v>160</v>
      </c>
      <c r="B13" s="76"/>
      <c r="C13" s="64" t="s">
        <v>161</v>
      </c>
      <c r="D13" s="107"/>
      <c r="E13" s="75" t="s">
        <v>162</v>
      </c>
      <c r="F13" s="76"/>
      <c r="G13" s="64" t="s">
        <v>163</v>
      </c>
      <c r="H13" s="79">
        <f t="shared" si="0"/>
        <v>279.97</v>
      </c>
      <c r="I13" s="79" t="s">
        <v>164</v>
      </c>
      <c r="J13" s="79">
        <v>0</v>
      </c>
    </row>
    <row r="14" ht="19.5" customHeight="1" spans="1:10">
      <c r="A14" s="75" t="s">
        <v>160</v>
      </c>
      <c r="B14" s="76" t="s">
        <v>72</v>
      </c>
      <c r="C14" s="64" t="s">
        <v>165</v>
      </c>
      <c r="D14" s="107"/>
      <c r="E14" s="75" t="s">
        <v>162</v>
      </c>
      <c r="F14" s="76" t="s">
        <v>69</v>
      </c>
      <c r="G14" s="64" t="s">
        <v>166</v>
      </c>
      <c r="H14" s="79">
        <f t="shared" si="0"/>
        <v>274.03</v>
      </c>
      <c r="I14" s="79" t="s">
        <v>167</v>
      </c>
      <c r="J14" s="79">
        <v>0</v>
      </c>
    </row>
    <row r="15" ht="19.5" customHeight="1" spans="1:10">
      <c r="A15" s="75" t="s">
        <v>160</v>
      </c>
      <c r="B15" s="76" t="s">
        <v>69</v>
      </c>
      <c r="C15" s="64" t="s">
        <v>168</v>
      </c>
      <c r="D15" s="107"/>
      <c r="E15" s="75" t="s">
        <v>162</v>
      </c>
      <c r="F15" s="76" t="s">
        <v>105</v>
      </c>
      <c r="G15" s="64" t="s">
        <v>169</v>
      </c>
      <c r="H15" s="79">
        <f t="shared" si="0"/>
        <v>4.06</v>
      </c>
      <c r="I15" s="79" t="s">
        <v>170</v>
      </c>
      <c r="J15" s="79">
        <v>0</v>
      </c>
    </row>
    <row r="16" ht="19.5" customHeight="1" spans="1:10">
      <c r="A16" s="75" t="s">
        <v>160</v>
      </c>
      <c r="B16" s="76" t="s">
        <v>155</v>
      </c>
      <c r="C16" s="64" t="s">
        <v>171</v>
      </c>
      <c r="D16" s="107"/>
      <c r="E16" s="75" t="s">
        <v>162</v>
      </c>
      <c r="F16" s="76" t="s">
        <v>105</v>
      </c>
      <c r="G16" s="64" t="s">
        <v>169</v>
      </c>
      <c r="H16" s="79">
        <f t="shared" si="0"/>
        <v>1.88</v>
      </c>
      <c r="I16" s="79" t="s">
        <v>172</v>
      </c>
      <c r="J16" s="79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181818181818" style="4" customWidth="1"/>
    <col min="2" max="2" width="14" style="4" customWidth="1"/>
    <col min="3" max="7" width="12.4181818181818" customWidth="1"/>
    <col min="8" max="8" width="13.4181818181818" customWidth="1"/>
    <col min="9" max="10" width="12.4181818181818" customWidth="1"/>
    <col min="11" max="12" width="12.4181818181818" style="4" customWidth="1"/>
    <col min="13" max="15" width="8" style="4" hidden="1" customWidth="1"/>
  </cols>
  <sheetData>
    <row r="1" ht="19.5" customHeight="1" spans="2:15">
      <c r="B1" s="80"/>
      <c r="K1" s="81"/>
      <c r="L1" s="54" t="s">
        <v>173</v>
      </c>
      <c r="M1" s="8"/>
      <c r="N1" s="8"/>
      <c r="O1" s="8"/>
    </row>
    <row r="2" ht="19.5" customHeight="1" spans="1:15">
      <c r="A2" s="99" t="s">
        <v>174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3"/>
      <c r="O2" s="103"/>
    </row>
    <row r="3" ht="19.5" customHeight="1" spans="1:15">
      <c r="A3" s="57" t="s">
        <v>3</v>
      </c>
      <c r="B3" s="57"/>
      <c r="C3" s="58"/>
      <c r="D3" s="58"/>
      <c r="E3" s="58"/>
      <c r="F3" s="58"/>
      <c r="G3" s="58"/>
      <c r="H3" s="58"/>
      <c r="I3" s="58"/>
      <c r="J3" s="58"/>
      <c r="K3" s="57"/>
      <c r="L3" s="90" t="s">
        <v>4</v>
      </c>
      <c r="M3" s="89"/>
      <c r="N3" s="89"/>
      <c r="O3" s="89"/>
    </row>
    <row r="4" ht="19.5" customHeight="1" spans="1:12">
      <c r="A4" s="19" t="s">
        <v>175</v>
      </c>
      <c r="B4" s="100"/>
      <c r="C4" s="100"/>
      <c r="D4" s="100"/>
      <c r="E4" s="100"/>
      <c r="F4" s="100"/>
      <c r="G4" s="19" t="s">
        <v>176</v>
      </c>
      <c r="H4" s="100"/>
      <c r="I4" s="100"/>
      <c r="J4" s="100"/>
      <c r="K4" s="100"/>
      <c r="L4" s="100"/>
    </row>
    <row r="5" ht="19.5" customHeight="1" spans="1:15">
      <c r="A5" s="20" t="s">
        <v>53</v>
      </c>
      <c r="B5" s="21" t="s">
        <v>177</v>
      </c>
      <c r="C5" s="19" t="s">
        <v>178</v>
      </c>
      <c r="D5" s="100"/>
      <c r="E5" s="100"/>
      <c r="F5" s="62" t="s">
        <v>179</v>
      </c>
      <c r="G5" s="20" t="s">
        <v>53</v>
      </c>
      <c r="H5" s="21" t="s">
        <v>177</v>
      </c>
      <c r="I5" s="19" t="s">
        <v>178</v>
      </c>
      <c r="J5" s="100"/>
      <c r="K5" s="100"/>
      <c r="L5" s="62" t="s">
        <v>179</v>
      </c>
      <c r="M5" s="104"/>
      <c r="N5" s="104"/>
      <c r="O5" s="104"/>
    </row>
    <row r="6" ht="30" customHeight="1" spans="1:15">
      <c r="A6" s="20"/>
      <c r="B6" s="21"/>
      <c r="C6" s="62" t="s">
        <v>62</v>
      </c>
      <c r="D6" s="62" t="s">
        <v>180</v>
      </c>
      <c r="E6" s="62" t="s">
        <v>181</v>
      </c>
      <c r="F6" s="62"/>
      <c r="G6" s="20"/>
      <c r="H6" s="21"/>
      <c r="I6" s="62" t="s">
        <v>62</v>
      </c>
      <c r="J6" s="62" t="s">
        <v>180</v>
      </c>
      <c r="K6" s="62" t="s">
        <v>181</v>
      </c>
      <c r="L6" s="62"/>
      <c r="M6" s="105"/>
      <c r="N6" s="105" t="s">
        <v>182</v>
      </c>
      <c r="O6" s="105" t="s">
        <v>183</v>
      </c>
    </row>
    <row r="7" s="1" customFormat="1" ht="22.5" customHeight="1" spans="1:15">
      <c r="A7" s="101">
        <f>B7+C7+F7</f>
        <v>0</v>
      </c>
      <c r="B7" s="101">
        <v>0</v>
      </c>
      <c r="C7" s="101">
        <f>D7+E7</f>
        <v>0</v>
      </c>
      <c r="D7" s="101">
        <v>0</v>
      </c>
      <c r="E7" s="101">
        <v>0</v>
      </c>
      <c r="F7" s="101">
        <v>0</v>
      </c>
      <c r="G7" s="102">
        <f>H7+I7+L7</f>
        <v>0</v>
      </c>
      <c r="H7" s="102">
        <v>0</v>
      </c>
      <c r="I7" s="101">
        <f>J7+K7</f>
        <v>0</v>
      </c>
      <c r="J7" s="101">
        <v>0</v>
      </c>
      <c r="K7" s="101">
        <v>0</v>
      </c>
      <c r="L7" s="101">
        <v>0</v>
      </c>
      <c r="M7" s="106">
        <v>0</v>
      </c>
      <c r="N7" s="106">
        <v>0</v>
      </c>
      <c r="O7" s="106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1818181818182" style="4" customWidth="1"/>
    <col min="4" max="4" width="45.7090909090909" style="4" customWidth="1"/>
    <col min="5" max="8" width="15" style="4" customWidth="1"/>
    <col min="9" max="11" width="8" style="4" hidden="1" customWidth="1"/>
    <col min="12" max="12" width="15" style="4" customWidth="1"/>
    <col min="13" max="13" width="8" hidden="1" customWidth="1"/>
  </cols>
  <sheetData>
    <row r="1" ht="19.5" customHeight="1" spans="1:12">
      <c r="A1" s="80"/>
      <c r="B1" s="80"/>
      <c r="C1" s="81"/>
      <c r="D1" s="7"/>
      <c r="E1" s="7"/>
      <c r="F1" s="7"/>
      <c r="G1" s="7"/>
      <c r="H1" s="7"/>
      <c r="I1" s="7"/>
      <c r="J1" s="7"/>
      <c r="K1" s="7"/>
      <c r="L1" s="54" t="s">
        <v>184</v>
      </c>
    </row>
    <row r="2" ht="19.5" customHeight="1" spans="1:12">
      <c r="A2" s="10" t="s">
        <v>185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88"/>
    </row>
    <row r="3" ht="19.5" customHeight="1" spans="1:12">
      <c r="A3" s="15" t="s">
        <v>3</v>
      </c>
      <c r="B3" s="16"/>
      <c r="C3" s="57"/>
      <c r="D3" s="16"/>
      <c r="E3" s="16"/>
      <c r="F3" s="16"/>
      <c r="G3" s="16"/>
      <c r="H3" s="16"/>
      <c r="I3" s="89"/>
      <c r="J3" s="89"/>
      <c r="K3" s="89"/>
      <c r="L3" s="90" t="s">
        <v>4</v>
      </c>
    </row>
    <row r="4" ht="19.5" customHeight="1" spans="1:13">
      <c r="A4" s="21" t="s">
        <v>51</v>
      </c>
      <c r="B4" s="21"/>
      <c r="C4" s="21"/>
      <c r="D4" s="26" t="s">
        <v>52</v>
      </c>
      <c r="E4" s="26" t="s">
        <v>130</v>
      </c>
      <c r="F4" s="86" t="s">
        <v>110</v>
      </c>
      <c r="G4" s="86"/>
      <c r="H4" s="86"/>
      <c r="I4" s="91"/>
      <c r="J4" s="91"/>
      <c r="K4" s="91"/>
      <c r="L4" s="20" t="s">
        <v>111</v>
      </c>
      <c r="M4" s="97"/>
    </row>
    <row r="5" ht="11.25" customHeight="1" spans="1:13">
      <c r="A5" s="20" t="s">
        <v>59</v>
      </c>
      <c r="B5" s="21" t="s">
        <v>60</v>
      </c>
      <c r="C5" s="20" t="s">
        <v>61</v>
      </c>
      <c r="D5" s="87"/>
      <c r="E5" s="87"/>
      <c r="F5" s="27" t="s">
        <v>131</v>
      </c>
      <c r="G5" s="27" t="s">
        <v>132</v>
      </c>
      <c r="H5" s="27" t="s">
        <v>133</v>
      </c>
      <c r="I5" s="27" t="s">
        <v>186</v>
      </c>
      <c r="J5" s="27" t="s">
        <v>187</v>
      </c>
      <c r="K5" s="27" t="s">
        <v>188</v>
      </c>
      <c r="L5" s="20"/>
      <c r="M5" s="98"/>
    </row>
    <row r="6" ht="11.25" customHeight="1" spans="1:12">
      <c r="A6" s="20"/>
      <c r="B6" s="21"/>
      <c r="C6" s="20"/>
      <c r="D6" s="95"/>
      <c r="E6" s="95"/>
      <c r="F6" s="96"/>
      <c r="G6" s="96"/>
      <c r="H6" s="96"/>
      <c r="I6" s="96"/>
      <c r="J6" s="96"/>
      <c r="K6" s="96"/>
      <c r="L6" s="20"/>
    </row>
    <row r="7" s="1" customFormat="1" ht="22.5" customHeight="1" spans="1:13">
      <c r="A7" s="73"/>
      <c r="B7" s="73"/>
      <c r="C7" s="73"/>
      <c r="D7" s="64"/>
      <c r="E7" s="79">
        <f>F7+L7</f>
        <v>0</v>
      </c>
      <c r="F7" s="79">
        <f>G7+H7</f>
        <v>0</v>
      </c>
      <c r="G7" s="79">
        <v>0</v>
      </c>
      <c r="H7" s="79">
        <f>SUM(I7:K7)</f>
        <v>0</v>
      </c>
      <c r="I7" s="79">
        <v>0</v>
      </c>
      <c r="J7" s="79">
        <v>0</v>
      </c>
      <c r="K7" s="79">
        <v>0</v>
      </c>
      <c r="L7" s="79">
        <v>0</v>
      </c>
      <c r="M7" s="94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1818181818182" style="4" customWidth="1"/>
    <col min="4" max="4" width="32" style="4" customWidth="1"/>
    <col min="5" max="8" width="15.7090909090909" style="4" customWidth="1"/>
    <col min="9" max="11" width="8" style="4" hidden="1" customWidth="1"/>
    <col min="12" max="12" width="17.1363636363636" style="4" customWidth="1"/>
    <col min="13" max="13" width="8" hidden="1" customWidth="1"/>
  </cols>
  <sheetData>
    <row r="1" ht="19.5" customHeight="1" spans="1:12">
      <c r="A1" s="80"/>
      <c r="B1" s="80"/>
      <c r="C1" s="81"/>
      <c r="D1" s="7"/>
      <c r="E1" s="7"/>
      <c r="F1" s="7"/>
      <c r="G1" s="7"/>
      <c r="H1" s="7"/>
      <c r="I1" s="7"/>
      <c r="J1" s="7"/>
      <c r="K1" s="7"/>
      <c r="L1" s="54" t="s">
        <v>189</v>
      </c>
    </row>
    <row r="2" ht="19.5" customHeight="1" spans="1:12">
      <c r="A2" s="10" t="s">
        <v>190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88"/>
    </row>
    <row r="3" ht="19.5" customHeight="1" spans="1:12">
      <c r="A3" s="15" t="s">
        <v>3</v>
      </c>
      <c r="B3" s="16"/>
      <c r="C3" s="82"/>
      <c r="D3" s="16"/>
      <c r="E3" s="16"/>
      <c r="F3" s="16"/>
      <c r="G3" s="16"/>
      <c r="H3" s="16"/>
      <c r="I3" s="89"/>
      <c r="J3" s="89"/>
      <c r="K3" s="89"/>
      <c r="L3" s="90" t="s">
        <v>4</v>
      </c>
    </row>
    <row r="4" s="72" customFormat="1" ht="19.5" customHeight="1" spans="1:13">
      <c r="A4" s="83" t="s">
        <v>51</v>
      </c>
      <c r="B4" s="84"/>
      <c r="C4" s="85"/>
      <c r="D4" s="26" t="s">
        <v>52</v>
      </c>
      <c r="E4" s="26" t="s">
        <v>130</v>
      </c>
      <c r="F4" s="86" t="s">
        <v>110</v>
      </c>
      <c r="G4" s="86"/>
      <c r="H4" s="86"/>
      <c r="I4" s="91"/>
      <c r="J4" s="91"/>
      <c r="K4" s="91"/>
      <c r="L4" s="20" t="s">
        <v>111</v>
      </c>
      <c r="M4" s="92"/>
    </row>
    <row r="5" s="72" customFormat="1" ht="19.5" customHeight="1" spans="1:13">
      <c r="A5" s="20" t="s">
        <v>59</v>
      </c>
      <c r="B5" s="21" t="s">
        <v>60</v>
      </c>
      <c r="C5" s="20" t="s">
        <v>61</v>
      </c>
      <c r="D5" s="87"/>
      <c r="E5" s="87"/>
      <c r="F5" s="27" t="s">
        <v>131</v>
      </c>
      <c r="G5" s="27" t="s">
        <v>132</v>
      </c>
      <c r="H5" s="27" t="s">
        <v>133</v>
      </c>
      <c r="I5" s="27" t="s">
        <v>186</v>
      </c>
      <c r="J5" s="27" t="s">
        <v>187</v>
      </c>
      <c r="K5" s="27" t="s">
        <v>188</v>
      </c>
      <c r="L5" s="20"/>
      <c r="M5" s="93"/>
    </row>
    <row r="6" s="1" customFormat="1" ht="22.5" customHeight="1" spans="1:13">
      <c r="A6" s="73"/>
      <c r="B6" s="73"/>
      <c r="C6" s="73"/>
      <c r="D6" s="64"/>
      <c r="E6" s="79">
        <f>F6+L6</f>
        <v>0</v>
      </c>
      <c r="F6" s="79">
        <f>G6+H6</f>
        <v>0</v>
      </c>
      <c r="G6" s="79">
        <v>0</v>
      </c>
      <c r="H6" s="79">
        <f>SUM(I6:K6)</f>
        <v>0</v>
      </c>
      <c r="I6" s="79">
        <v>0</v>
      </c>
      <c r="J6" s="79">
        <v>0</v>
      </c>
      <c r="K6" s="79">
        <v>0</v>
      </c>
      <c r="L6" s="79">
        <v>0</v>
      </c>
      <c r="M6" s="94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workbookViewId="0">
      <pane ySplit="5" topLeftCell="A24" activePane="bottomLeft" state="frozen"/>
      <selection/>
      <selection pane="bottomLeft" activeCell="M8" sqref="M8"/>
    </sheetView>
  </sheetViews>
  <sheetFormatPr defaultColWidth="7.85454545454545" defaultRowHeight="14.25" customHeight="1"/>
  <cols>
    <col min="1" max="1" width="4.28181818181818" style="4" customWidth="1"/>
    <col min="2" max="2" width="4.28181818181818" customWidth="1"/>
    <col min="3" max="3" width="20" style="4" customWidth="1"/>
    <col min="4" max="4" width="4.28181818181818" style="4" customWidth="1"/>
    <col min="5" max="5" width="4.28181818181818" customWidth="1"/>
    <col min="6" max="6" width="20" customWidth="1"/>
    <col min="7" max="12" width="11.4181818181818" customWidth="1"/>
    <col min="13" max="13" width="11.4181818181818" style="4" customWidth="1"/>
    <col min="14" max="14" width="10" customWidth="1"/>
    <col min="15" max="15" width="10" style="4" customWidth="1"/>
  </cols>
  <sheetData>
    <row r="1" ht="19.5" customHeight="1" spans="1:15">
      <c r="A1" s="54" t="s">
        <v>191</v>
      </c>
      <c r="B1" s="54"/>
      <c r="C1" s="55"/>
      <c r="D1" s="55"/>
      <c r="E1" s="54"/>
      <c r="F1" s="54"/>
      <c r="G1" s="54"/>
      <c r="H1" s="54"/>
      <c r="I1" s="54"/>
      <c r="J1" s="54"/>
      <c r="K1" s="54"/>
      <c r="L1" s="54"/>
      <c r="M1" s="55"/>
      <c r="N1" s="54"/>
      <c r="O1" s="55"/>
    </row>
    <row r="2" ht="19.5" customHeight="1" spans="1:15">
      <c r="A2" s="10" t="s">
        <v>192</v>
      </c>
      <c r="B2" s="10"/>
      <c r="C2" s="56"/>
      <c r="D2" s="56"/>
      <c r="E2" s="10"/>
      <c r="F2" s="10"/>
      <c r="G2" s="10"/>
      <c r="H2" s="10"/>
      <c r="I2" s="10"/>
      <c r="J2" s="10"/>
      <c r="K2" s="10"/>
      <c r="L2" s="10"/>
      <c r="M2" s="56"/>
      <c r="N2" s="10"/>
      <c r="O2" s="56"/>
    </row>
    <row r="3" ht="19.5" customHeight="1" spans="1:15">
      <c r="A3" s="57" t="s">
        <v>3</v>
      </c>
      <c r="B3" s="58"/>
      <c r="C3" s="57"/>
      <c r="D3" s="57"/>
      <c r="E3" s="58"/>
      <c r="F3" s="58"/>
      <c r="G3" s="58"/>
      <c r="H3" s="58"/>
      <c r="I3" s="58"/>
      <c r="J3" s="58"/>
      <c r="K3" s="58"/>
      <c r="L3" s="58"/>
      <c r="M3" s="57"/>
      <c r="N3" s="58"/>
      <c r="O3" s="67" t="s">
        <v>4</v>
      </c>
    </row>
    <row r="4" s="72" customFormat="1" ht="19.5" customHeight="1" spans="1:15">
      <c r="A4" s="20" t="s">
        <v>51</v>
      </c>
      <c r="B4" s="68"/>
      <c r="C4" s="60" t="s">
        <v>193</v>
      </c>
      <c r="D4" s="20" t="s">
        <v>51</v>
      </c>
      <c r="E4" s="68"/>
      <c r="F4" s="60" t="s">
        <v>194</v>
      </c>
      <c r="G4" s="19" t="s">
        <v>53</v>
      </c>
      <c r="H4" s="19" t="s">
        <v>195</v>
      </c>
      <c r="I4" s="19"/>
      <c r="J4" s="20" t="s">
        <v>51</v>
      </c>
      <c r="K4" s="68"/>
      <c r="L4" s="60" t="s">
        <v>196</v>
      </c>
      <c r="M4" s="21" t="s">
        <v>197</v>
      </c>
      <c r="N4" s="62" t="s">
        <v>43</v>
      </c>
      <c r="O4" s="21" t="s">
        <v>45</v>
      </c>
    </row>
    <row r="5" s="72" customFormat="1" ht="30" customHeight="1" spans="1:15">
      <c r="A5" s="20" t="s">
        <v>59</v>
      </c>
      <c r="B5" s="19" t="s">
        <v>60</v>
      </c>
      <c r="C5" s="21" t="s">
        <v>140</v>
      </c>
      <c r="D5" s="20" t="s">
        <v>59</v>
      </c>
      <c r="E5" s="19" t="s">
        <v>60</v>
      </c>
      <c r="F5" s="21" t="s">
        <v>140</v>
      </c>
      <c r="G5" s="19"/>
      <c r="H5" s="62" t="s">
        <v>62</v>
      </c>
      <c r="I5" s="62" t="s">
        <v>115</v>
      </c>
      <c r="J5" s="21" t="s">
        <v>116</v>
      </c>
      <c r="K5" s="62" t="s">
        <v>117</v>
      </c>
      <c r="L5" s="21" t="s">
        <v>140</v>
      </c>
      <c r="M5" s="60" t="s">
        <v>62</v>
      </c>
      <c r="N5" s="69"/>
      <c r="O5" s="60"/>
    </row>
    <row r="6" s="1" customFormat="1" ht="20.25" customHeight="1" spans="1:15">
      <c r="A6" s="73"/>
      <c r="B6" s="74"/>
      <c r="C6" s="64" t="s">
        <v>53</v>
      </c>
      <c r="D6" s="75"/>
      <c r="E6" s="76"/>
      <c r="F6" s="77"/>
      <c r="G6" s="78">
        <f t="shared" ref="G6:G24" si="0">H6+L6+M6+N6+O6</f>
        <v>3341.28</v>
      </c>
      <c r="H6" s="78">
        <f t="shared" ref="H6:H24" si="1">I6+J6+K6</f>
        <v>3341.28</v>
      </c>
      <c r="I6" s="78" t="s">
        <v>141</v>
      </c>
      <c r="J6" s="78">
        <v>0</v>
      </c>
      <c r="K6" s="78">
        <v>0</v>
      </c>
      <c r="L6" s="79">
        <v>0</v>
      </c>
      <c r="M6" s="79"/>
      <c r="N6" s="78">
        <v>0</v>
      </c>
      <c r="O6" s="78">
        <v>0</v>
      </c>
    </row>
    <row r="7" ht="20.25" customHeight="1" spans="1:15">
      <c r="A7" s="73" t="s">
        <v>142</v>
      </c>
      <c r="B7" s="74"/>
      <c r="C7" s="64" t="s">
        <v>143</v>
      </c>
      <c r="D7" s="75" t="s">
        <v>144</v>
      </c>
      <c r="E7" s="76"/>
      <c r="F7" s="77" t="s">
        <v>145</v>
      </c>
      <c r="G7" s="78">
        <f t="shared" si="0"/>
        <v>3828.96</v>
      </c>
      <c r="H7" s="78">
        <f t="shared" si="1"/>
        <v>3061.31</v>
      </c>
      <c r="I7" s="78" t="s">
        <v>146</v>
      </c>
      <c r="J7" s="78">
        <v>0</v>
      </c>
      <c r="K7" s="78">
        <v>0</v>
      </c>
      <c r="L7" s="79">
        <v>0</v>
      </c>
      <c r="M7" s="79" t="s">
        <v>198</v>
      </c>
      <c r="N7" s="78">
        <v>0</v>
      </c>
      <c r="O7" s="78">
        <v>0</v>
      </c>
    </row>
    <row r="8" ht="20.25" customHeight="1" spans="1:15">
      <c r="A8" s="73" t="s">
        <v>142</v>
      </c>
      <c r="B8" s="74" t="s">
        <v>105</v>
      </c>
      <c r="C8" s="64" t="s">
        <v>147</v>
      </c>
      <c r="D8" s="75" t="s">
        <v>144</v>
      </c>
      <c r="E8" s="76" t="s">
        <v>105</v>
      </c>
      <c r="F8" s="77" t="s">
        <v>148</v>
      </c>
      <c r="G8" s="78">
        <f t="shared" si="0"/>
        <v>1021.29</v>
      </c>
      <c r="H8" s="78">
        <f t="shared" si="1"/>
        <v>1021.29</v>
      </c>
      <c r="I8" s="78" t="s">
        <v>149</v>
      </c>
      <c r="J8" s="78">
        <v>0</v>
      </c>
      <c r="K8" s="78">
        <v>0</v>
      </c>
      <c r="L8" s="79">
        <v>0</v>
      </c>
      <c r="M8" s="79">
        <v>0</v>
      </c>
      <c r="N8" s="78">
        <v>0</v>
      </c>
      <c r="O8" s="78">
        <v>0</v>
      </c>
    </row>
    <row r="9" ht="20.25" customHeight="1" spans="1:15">
      <c r="A9" s="73" t="s">
        <v>142</v>
      </c>
      <c r="B9" s="74" t="s">
        <v>72</v>
      </c>
      <c r="C9" s="64" t="s">
        <v>150</v>
      </c>
      <c r="D9" s="75" t="s">
        <v>144</v>
      </c>
      <c r="E9" s="76" t="s">
        <v>105</v>
      </c>
      <c r="F9" s="77" t="s">
        <v>148</v>
      </c>
      <c r="G9" s="78">
        <f t="shared" si="0"/>
        <v>445.39</v>
      </c>
      <c r="H9" s="78">
        <f t="shared" si="1"/>
        <v>445.39</v>
      </c>
      <c r="I9" s="78" t="s">
        <v>151</v>
      </c>
      <c r="J9" s="78">
        <v>0</v>
      </c>
      <c r="K9" s="78">
        <v>0</v>
      </c>
      <c r="L9" s="79">
        <v>0</v>
      </c>
      <c r="M9" s="79">
        <v>0</v>
      </c>
      <c r="N9" s="78">
        <v>0</v>
      </c>
      <c r="O9" s="78">
        <v>0</v>
      </c>
    </row>
    <row r="10" ht="20.25" customHeight="1" spans="1:15">
      <c r="A10" s="73" t="s">
        <v>142</v>
      </c>
      <c r="B10" s="74" t="s">
        <v>152</v>
      </c>
      <c r="C10" s="64" t="s">
        <v>153</v>
      </c>
      <c r="D10" s="75" t="s">
        <v>144</v>
      </c>
      <c r="E10" s="76" t="s">
        <v>105</v>
      </c>
      <c r="F10" s="77" t="s">
        <v>148</v>
      </c>
      <c r="G10" s="78">
        <f t="shared" si="0"/>
        <v>551.58</v>
      </c>
      <c r="H10" s="78">
        <f t="shared" si="1"/>
        <v>551.58</v>
      </c>
      <c r="I10" s="78" t="s">
        <v>154</v>
      </c>
      <c r="J10" s="78">
        <v>0</v>
      </c>
      <c r="K10" s="78">
        <v>0</v>
      </c>
      <c r="L10" s="79">
        <v>0</v>
      </c>
      <c r="M10" s="79">
        <v>0</v>
      </c>
      <c r="N10" s="78">
        <v>0</v>
      </c>
      <c r="O10" s="78">
        <v>0</v>
      </c>
    </row>
    <row r="11" ht="20.25" customHeight="1" spans="1:15">
      <c r="A11" s="73" t="s">
        <v>142</v>
      </c>
      <c r="B11" s="74" t="s">
        <v>155</v>
      </c>
      <c r="C11" s="64" t="s">
        <v>156</v>
      </c>
      <c r="D11" s="75" t="s">
        <v>144</v>
      </c>
      <c r="E11" s="76" t="s">
        <v>105</v>
      </c>
      <c r="F11" s="77" t="s">
        <v>148</v>
      </c>
      <c r="G11" s="78">
        <f t="shared" si="0"/>
        <v>715.05</v>
      </c>
      <c r="H11" s="78">
        <f t="shared" si="1"/>
        <v>715.05</v>
      </c>
      <c r="I11" s="78" t="s">
        <v>157</v>
      </c>
      <c r="J11" s="78">
        <v>0</v>
      </c>
      <c r="K11" s="78">
        <v>0</v>
      </c>
      <c r="L11" s="79">
        <v>0</v>
      </c>
      <c r="M11" s="79">
        <v>0</v>
      </c>
      <c r="N11" s="78">
        <v>0</v>
      </c>
      <c r="O11" s="78">
        <v>0</v>
      </c>
    </row>
    <row r="12" ht="20.25" customHeight="1" spans="1:15">
      <c r="A12" s="73" t="s">
        <v>142</v>
      </c>
      <c r="B12" s="74" t="s">
        <v>199</v>
      </c>
      <c r="C12" s="64" t="s">
        <v>200</v>
      </c>
      <c r="D12" s="75" t="s">
        <v>144</v>
      </c>
      <c r="E12" s="76" t="s">
        <v>105</v>
      </c>
      <c r="F12" s="77" t="s">
        <v>148</v>
      </c>
      <c r="G12" s="78">
        <f t="shared" si="0"/>
        <v>366.12</v>
      </c>
      <c r="H12" s="78">
        <f t="shared" si="1"/>
        <v>0</v>
      </c>
      <c r="I12" s="78">
        <v>0</v>
      </c>
      <c r="J12" s="78">
        <v>0</v>
      </c>
      <c r="K12" s="78">
        <v>0</v>
      </c>
      <c r="L12" s="79">
        <v>0</v>
      </c>
      <c r="M12" s="79" t="s">
        <v>201</v>
      </c>
      <c r="N12" s="78">
        <v>0</v>
      </c>
      <c r="O12" s="78">
        <v>0</v>
      </c>
    </row>
    <row r="13" ht="20.25" customHeight="1" spans="1:15">
      <c r="A13" s="73" t="s">
        <v>142</v>
      </c>
      <c r="B13" s="74" t="s">
        <v>202</v>
      </c>
      <c r="C13" s="64" t="s">
        <v>203</v>
      </c>
      <c r="D13" s="75" t="s">
        <v>144</v>
      </c>
      <c r="E13" s="76" t="s">
        <v>105</v>
      </c>
      <c r="F13" s="77" t="s">
        <v>148</v>
      </c>
      <c r="G13" s="78">
        <f t="shared" si="0"/>
        <v>182.66</v>
      </c>
      <c r="H13" s="78">
        <f t="shared" si="1"/>
        <v>0</v>
      </c>
      <c r="I13" s="78">
        <v>0</v>
      </c>
      <c r="J13" s="78">
        <v>0</v>
      </c>
      <c r="K13" s="78">
        <v>0</v>
      </c>
      <c r="L13" s="79">
        <v>0</v>
      </c>
      <c r="M13" s="79" t="s">
        <v>204</v>
      </c>
      <c r="N13" s="78">
        <v>0</v>
      </c>
      <c r="O13" s="78">
        <v>0</v>
      </c>
    </row>
    <row r="14" ht="20.25" customHeight="1" spans="1:15">
      <c r="A14" s="73" t="s">
        <v>142</v>
      </c>
      <c r="B14" s="74" t="s">
        <v>205</v>
      </c>
      <c r="C14" s="64" t="s">
        <v>206</v>
      </c>
      <c r="D14" s="75" t="s">
        <v>144</v>
      </c>
      <c r="E14" s="76" t="s">
        <v>105</v>
      </c>
      <c r="F14" s="77" t="s">
        <v>148</v>
      </c>
      <c r="G14" s="78">
        <f t="shared" si="0"/>
        <v>187.45</v>
      </c>
      <c r="H14" s="78">
        <f t="shared" si="1"/>
        <v>0</v>
      </c>
      <c r="I14" s="78">
        <v>0</v>
      </c>
      <c r="J14" s="78">
        <v>0</v>
      </c>
      <c r="K14" s="78">
        <v>0</v>
      </c>
      <c r="L14" s="79">
        <v>0</v>
      </c>
      <c r="M14" s="79" t="s">
        <v>207</v>
      </c>
      <c r="N14" s="78">
        <v>0</v>
      </c>
      <c r="O14" s="78">
        <v>0</v>
      </c>
    </row>
    <row r="15" ht="20.25" customHeight="1" spans="1:15">
      <c r="A15" s="73" t="s">
        <v>142</v>
      </c>
      <c r="B15" s="74" t="s">
        <v>208</v>
      </c>
      <c r="C15" s="64" t="s">
        <v>209</v>
      </c>
      <c r="D15" s="75" t="s">
        <v>144</v>
      </c>
      <c r="E15" s="76" t="s">
        <v>105</v>
      </c>
      <c r="F15" s="77" t="s">
        <v>148</v>
      </c>
      <c r="G15" s="78">
        <f t="shared" si="0"/>
        <v>31.42</v>
      </c>
      <c r="H15" s="78">
        <f t="shared" si="1"/>
        <v>0</v>
      </c>
      <c r="I15" s="78">
        <v>0</v>
      </c>
      <c r="J15" s="78">
        <v>0</v>
      </c>
      <c r="K15" s="78">
        <v>0</v>
      </c>
      <c r="L15" s="79">
        <v>0</v>
      </c>
      <c r="M15" s="79" t="s">
        <v>210</v>
      </c>
      <c r="N15" s="78">
        <v>0</v>
      </c>
      <c r="O15" s="78">
        <v>0</v>
      </c>
    </row>
    <row r="16" ht="20.25" customHeight="1" spans="1:15">
      <c r="A16" s="73" t="s">
        <v>142</v>
      </c>
      <c r="B16" s="74" t="s">
        <v>93</v>
      </c>
      <c r="C16" s="64" t="s">
        <v>158</v>
      </c>
      <c r="D16" s="75" t="s">
        <v>144</v>
      </c>
      <c r="E16" s="76" t="s">
        <v>105</v>
      </c>
      <c r="F16" s="77" t="s">
        <v>148</v>
      </c>
      <c r="G16" s="78">
        <f t="shared" si="0"/>
        <v>328</v>
      </c>
      <c r="H16" s="78">
        <f t="shared" si="1"/>
        <v>328</v>
      </c>
      <c r="I16" s="78" t="s">
        <v>159</v>
      </c>
      <c r="J16" s="78">
        <v>0</v>
      </c>
      <c r="K16" s="78">
        <v>0</v>
      </c>
      <c r="L16" s="79">
        <v>0</v>
      </c>
      <c r="M16" s="79">
        <v>0</v>
      </c>
      <c r="N16" s="78">
        <v>0</v>
      </c>
      <c r="O16" s="78">
        <v>0</v>
      </c>
    </row>
    <row r="17" ht="20.25" customHeight="1" spans="1:15">
      <c r="A17" s="73" t="s">
        <v>211</v>
      </c>
      <c r="B17" s="74"/>
      <c r="C17" s="64" t="s">
        <v>212</v>
      </c>
      <c r="D17" s="75" t="s">
        <v>144</v>
      </c>
      <c r="E17" s="76"/>
      <c r="F17" s="77" t="s">
        <v>145</v>
      </c>
      <c r="G17" s="78">
        <f t="shared" si="0"/>
        <v>340.11</v>
      </c>
      <c r="H17" s="78">
        <f t="shared" si="1"/>
        <v>0</v>
      </c>
      <c r="I17" s="78">
        <v>0</v>
      </c>
      <c r="J17" s="78">
        <v>0</v>
      </c>
      <c r="K17" s="78">
        <v>0</v>
      </c>
      <c r="L17" s="79">
        <v>0</v>
      </c>
      <c r="M17" s="79" t="s">
        <v>213</v>
      </c>
      <c r="N17" s="78">
        <v>0</v>
      </c>
      <c r="O17" s="78">
        <v>0</v>
      </c>
    </row>
    <row r="18" ht="20.25" customHeight="1" spans="1:15">
      <c r="A18" s="73" t="s">
        <v>211</v>
      </c>
      <c r="B18" s="74" t="s">
        <v>105</v>
      </c>
      <c r="C18" s="64" t="s">
        <v>214</v>
      </c>
      <c r="D18" s="75" t="s">
        <v>144</v>
      </c>
      <c r="E18" s="76" t="s">
        <v>72</v>
      </c>
      <c r="F18" s="77" t="s">
        <v>215</v>
      </c>
      <c r="G18" s="78">
        <f t="shared" si="0"/>
        <v>302.03</v>
      </c>
      <c r="H18" s="78">
        <f t="shared" si="1"/>
        <v>0</v>
      </c>
      <c r="I18" s="78">
        <v>0</v>
      </c>
      <c r="J18" s="78">
        <v>0</v>
      </c>
      <c r="K18" s="78">
        <v>0</v>
      </c>
      <c r="L18" s="79">
        <v>0</v>
      </c>
      <c r="M18" s="79" t="s">
        <v>216</v>
      </c>
      <c r="N18" s="78">
        <v>0</v>
      </c>
      <c r="O18" s="78">
        <v>0</v>
      </c>
    </row>
    <row r="19" ht="20.25" customHeight="1" spans="1:15">
      <c r="A19" s="73" t="s">
        <v>211</v>
      </c>
      <c r="B19" s="74" t="s">
        <v>80</v>
      </c>
      <c r="C19" s="64" t="s">
        <v>217</v>
      </c>
      <c r="D19" s="75" t="s">
        <v>144</v>
      </c>
      <c r="E19" s="76" t="s">
        <v>72</v>
      </c>
      <c r="F19" s="77" t="s">
        <v>215</v>
      </c>
      <c r="G19" s="78">
        <f t="shared" si="0"/>
        <v>25.52</v>
      </c>
      <c r="H19" s="78">
        <f t="shared" si="1"/>
        <v>0</v>
      </c>
      <c r="I19" s="78">
        <v>0</v>
      </c>
      <c r="J19" s="78">
        <v>0</v>
      </c>
      <c r="K19" s="78">
        <v>0</v>
      </c>
      <c r="L19" s="79">
        <v>0</v>
      </c>
      <c r="M19" s="79" t="s">
        <v>218</v>
      </c>
      <c r="N19" s="78">
        <v>0</v>
      </c>
      <c r="O19" s="78">
        <v>0</v>
      </c>
    </row>
    <row r="20" ht="20.25" customHeight="1" spans="1:15">
      <c r="A20" s="73" t="s">
        <v>211</v>
      </c>
      <c r="B20" s="74" t="s">
        <v>219</v>
      </c>
      <c r="C20" s="64" t="s">
        <v>220</v>
      </c>
      <c r="D20" s="75" t="s">
        <v>144</v>
      </c>
      <c r="E20" s="76" t="s">
        <v>72</v>
      </c>
      <c r="F20" s="77" t="s">
        <v>215</v>
      </c>
      <c r="G20" s="78">
        <f t="shared" si="0"/>
        <v>12.56</v>
      </c>
      <c r="H20" s="78">
        <f>I20+J20+K20</f>
        <v>12.56</v>
      </c>
      <c r="I20" s="78">
        <v>12.56</v>
      </c>
      <c r="J20" s="78">
        <v>0</v>
      </c>
      <c r="K20" s="78">
        <v>0</v>
      </c>
      <c r="L20" s="79">
        <v>0</v>
      </c>
      <c r="M20" s="79"/>
      <c r="N20" s="78">
        <v>0</v>
      </c>
      <c r="O20" s="78">
        <v>0</v>
      </c>
    </row>
    <row r="21" ht="20.25" customHeight="1" spans="1:15">
      <c r="A21" s="73" t="s">
        <v>160</v>
      </c>
      <c r="B21" s="74"/>
      <c r="C21" s="64" t="s">
        <v>161</v>
      </c>
      <c r="D21" s="75" t="s">
        <v>162</v>
      </c>
      <c r="E21" s="76"/>
      <c r="F21" s="77" t="s">
        <v>163</v>
      </c>
      <c r="G21" s="78">
        <f t="shared" si="0"/>
        <v>279.97</v>
      </c>
      <c r="H21" s="78">
        <f t="shared" si="1"/>
        <v>279.97</v>
      </c>
      <c r="I21" s="78" t="s">
        <v>164</v>
      </c>
      <c r="J21" s="78">
        <v>0</v>
      </c>
      <c r="K21" s="78">
        <v>0</v>
      </c>
      <c r="L21" s="79">
        <v>0</v>
      </c>
      <c r="M21" s="79">
        <v>0</v>
      </c>
      <c r="N21" s="78">
        <v>0</v>
      </c>
      <c r="O21" s="78">
        <v>0</v>
      </c>
    </row>
    <row r="22" ht="20.25" customHeight="1" spans="1:15">
      <c r="A22" s="73" t="s">
        <v>160</v>
      </c>
      <c r="B22" s="74" t="s">
        <v>72</v>
      </c>
      <c r="C22" s="64" t="s">
        <v>165</v>
      </c>
      <c r="D22" s="75" t="s">
        <v>162</v>
      </c>
      <c r="E22" s="76" t="s">
        <v>69</v>
      </c>
      <c r="F22" s="77" t="s">
        <v>166</v>
      </c>
      <c r="G22" s="78">
        <f t="shared" si="0"/>
        <v>274.03</v>
      </c>
      <c r="H22" s="78">
        <f t="shared" si="1"/>
        <v>274.03</v>
      </c>
      <c r="I22" s="78" t="s">
        <v>167</v>
      </c>
      <c r="J22" s="78">
        <v>0</v>
      </c>
      <c r="K22" s="78">
        <v>0</v>
      </c>
      <c r="L22" s="79">
        <v>0</v>
      </c>
      <c r="M22" s="79">
        <v>0</v>
      </c>
      <c r="N22" s="78">
        <v>0</v>
      </c>
      <c r="O22" s="78">
        <v>0</v>
      </c>
    </row>
    <row r="23" ht="20.25" customHeight="1" spans="1:15">
      <c r="A23" s="73" t="s">
        <v>160</v>
      </c>
      <c r="B23" s="74" t="s">
        <v>69</v>
      </c>
      <c r="C23" s="64" t="s">
        <v>168</v>
      </c>
      <c r="D23" s="75" t="s">
        <v>162</v>
      </c>
      <c r="E23" s="76" t="s">
        <v>105</v>
      </c>
      <c r="F23" s="77" t="s">
        <v>169</v>
      </c>
      <c r="G23" s="78">
        <f t="shared" si="0"/>
        <v>4.06</v>
      </c>
      <c r="H23" s="78">
        <f t="shared" si="1"/>
        <v>4.06</v>
      </c>
      <c r="I23" s="78" t="s">
        <v>170</v>
      </c>
      <c r="J23" s="78">
        <v>0</v>
      </c>
      <c r="K23" s="78">
        <v>0</v>
      </c>
      <c r="L23" s="79">
        <v>0</v>
      </c>
      <c r="M23" s="79">
        <v>0</v>
      </c>
      <c r="N23" s="78">
        <v>0</v>
      </c>
      <c r="O23" s="78">
        <v>0</v>
      </c>
    </row>
    <row r="24" ht="20.25" customHeight="1" spans="1:15">
      <c r="A24" s="73" t="s">
        <v>160</v>
      </c>
      <c r="B24" s="74" t="s">
        <v>155</v>
      </c>
      <c r="C24" s="64" t="s">
        <v>171</v>
      </c>
      <c r="D24" s="75" t="s">
        <v>162</v>
      </c>
      <c r="E24" s="76" t="s">
        <v>105</v>
      </c>
      <c r="F24" s="77" t="s">
        <v>169</v>
      </c>
      <c r="G24" s="78">
        <f t="shared" si="0"/>
        <v>1.88</v>
      </c>
      <c r="H24" s="78">
        <f t="shared" si="1"/>
        <v>1.88</v>
      </c>
      <c r="I24" s="78" t="s">
        <v>172</v>
      </c>
      <c r="J24" s="78">
        <v>0</v>
      </c>
      <c r="K24" s="78">
        <v>0</v>
      </c>
      <c r="L24" s="79">
        <v>0</v>
      </c>
      <c r="M24" s="79">
        <v>0</v>
      </c>
      <c r="N24" s="78">
        <v>0</v>
      </c>
      <c r="O24" s="78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workbookViewId="0">
      <pane ySplit="5" topLeftCell="A6" activePane="bottomLeft" state="frozen"/>
      <selection/>
      <selection pane="bottomLeft" activeCell="H7" sqref="H7"/>
    </sheetView>
  </sheetViews>
  <sheetFormatPr defaultColWidth="7.85454545454545" defaultRowHeight="14.25" customHeight="1"/>
  <cols>
    <col min="1" max="1" width="7.85454545454545" hidden="1" customWidth="1"/>
    <col min="2" max="2" width="50" style="4" customWidth="1"/>
    <col min="3" max="3" width="12.1363636363636" style="4" customWidth="1"/>
    <col min="4" max="4" width="7.85454545454545" style="4" hidden="1" customWidth="1"/>
    <col min="5" max="10" width="10.7090909090909" customWidth="1"/>
    <col min="11" max="11" width="10.7090909090909" style="4" customWidth="1"/>
    <col min="12" max="12" width="10.7090909090909" customWidth="1"/>
    <col min="13" max="13" width="10.7090909090909" style="4" customWidth="1"/>
    <col min="14" max="14" width="7.85454545454545" hidden="1" customWidth="1"/>
  </cols>
  <sheetData>
    <row r="1" ht="19.5" customHeight="1" spans="2:13">
      <c r="B1" s="54" t="s">
        <v>221</v>
      </c>
      <c r="C1" s="55"/>
      <c r="D1" s="55"/>
      <c r="E1" s="54"/>
      <c r="F1" s="54"/>
      <c r="G1" s="54"/>
      <c r="H1" s="54"/>
      <c r="I1" s="54"/>
      <c r="J1" s="54"/>
      <c r="K1" s="55"/>
      <c r="L1" s="54"/>
      <c r="M1" s="55"/>
    </row>
    <row r="2" ht="19.5" customHeight="1" spans="2:13">
      <c r="B2" s="10" t="s">
        <v>222</v>
      </c>
      <c r="C2" s="56"/>
      <c r="D2" s="56"/>
      <c r="E2" s="10"/>
      <c r="F2" s="10"/>
      <c r="G2" s="10"/>
      <c r="H2" s="10"/>
      <c r="I2" s="10"/>
      <c r="J2" s="10"/>
      <c r="K2" s="56"/>
      <c r="L2" s="10"/>
      <c r="M2" s="56"/>
    </row>
    <row r="3" ht="19.5" customHeight="1" spans="2:13">
      <c r="B3" s="57" t="s">
        <v>3</v>
      </c>
      <c r="C3" s="57"/>
      <c r="D3" s="57"/>
      <c r="E3" s="58"/>
      <c r="F3" s="58"/>
      <c r="G3" s="58"/>
      <c r="H3" s="58"/>
      <c r="I3" s="58"/>
      <c r="J3" s="58"/>
      <c r="K3" s="57"/>
      <c r="L3" s="58"/>
      <c r="M3" s="67" t="s">
        <v>4</v>
      </c>
    </row>
    <row r="4" ht="19.5" customHeight="1" spans="1:14">
      <c r="A4" s="59" t="s">
        <v>223</v>
      </c>
      <c r="B4" s="20" t="s">
        <v>224</v>
      </c>
      <c r="C4" s="60" t="s">
        <v>225</v>
      </c>
      <c r="D4" s="21" t="s">
        <v>137</v>
      </c>
      <c r="E4" s="19" t="s">
        <v>53</v>
      </c>
      <c r="F4" s="19" t="s">
        <v>195</v>
      </c>
      <c r="G4" s="19"/>
      <c r="H4" s="20" t="s">
        <v>51</v>
      </c>
      <c r="I4" s="68"/>
      <c r="J4" s="60" t="s">
        <v>196</v>
      </c>
      <c r="K4" s="21" t="s">
        <v>197</v>
      </c>
      <c r="L4" s="62" t="s">
        <v>43</v>
      </c>
      <c r="M4" s="21" t="s">
        <v>45</v>
      </c>
      <c r="N4" s="59"/>
    </row>
    <row r="5" ht="30" customHeight="1" spans="1:14">
      <c r="A5" s="61"/>
      <c r="B5" s="20" t="s">
        <v>59</v>
      </c>
      <c r="C5" s="21" t="s">
        <v>140</v>
      </c>
      <c r="D5" s="60"/>
      <c r="E5" s="19"/>
      <c r="F5" s="62" t="s">
        <v>62</v>
      </c>
      <c r="G5" s="62" t="s">
        <v>115</v>
      </c>
      <c r="H5" s="21" t="s">
        <v>116</v>
      </c>
      <c r="I5" s="62" t="s">
        <v>117</v>
      </c>
      <c r="J5" s="21" t="s">
        <v>140</v>
      </c>
      <c r="K5" s="60" t="s">
        <v>62</v>
      </c>
      <c r="L5" s="69"/>
      <c r="M5" s="60"/>
      <c r="N5" s="61"/>
    </row>
    <row r="6" s="1" customFormat="1" ht="20.25" customHeight="1" spans="1:14">
      <c r="A6" s="63"/>
      <c r="B6" s="64"/>
      <c r="C6" s="64"/>
      <c r="D6" s="65"/>
      <c r="E6" s="66">
        <f>F6+J6+K6+L6+M6</f>
        <v>682</v>
      </c>
      <c r="F6" s="66">
        <f>G6+H6+I6</f>
        <v>682</v>
      </c>
      <c r="G6" s="66">
        <v>682</v>
      </c>
      <c r="H6" s="66">
        <v>0</v>
      </c>
      <c r="I6" s="66">
        <v>0</v>
      </c>
      <c r="J6" s="70">
        <v>0</v>
      </c>
      <c r="K6" s="70">
        <v>0</v>
      </c>
      <c r="L6" s="66">
        <v>0</v>
      </c>
      <c r="M6" s="66">
        <v>0</v>
      </c>
      <c r="N6" s="71">
        <f>A6</f>
        <v>0</v>
      </c>
    </row>
    <row r="7" ht="20.25" customHeight="1" spans="1:14">
      <c r="A7" s="63" t="s">
        <v>226</v>
      </c>
      <c r="B7" s="64" t="s">
        <v>227</v>
      </c>
      <c r="C7" s="64" t="s">
        <v>228</v>
      </c>
      <c r="D7" s="65"/>
      <c r="E7" s="66">
        <f>F7+J7+K7+L7+M7</f>
        <v>342</v>
      </c>
      <c r="F7" s="66">
        <f>G7+H7+I7</f>
        <v>342</v>
      </c>
      <c r="G7" s="66">
        <v>342</v>
      </c>
      <c r="H7" s="66">
        <v>0</v>
      </c>
      <c r="I7" s="66">
        <v>0</v>
      </c>
      <c r="J7" s="70">
        <v>0</v>
      </c>
      <c r="K7" s="70">
        <v>0</v>
      </c>
      <c r="L7" s="66">
        <v>0</v>
      </c>
      <c r="M7" s="66">
        <v>0</v>
      </c>
      <c r="N7" s="71" t="str">
        <f>A7</f>
        <v>37150023P99001510342J</v>
      </c>
    </row>
    <row r="8" ht="20.25" customHeight="1" spans="1:14">
      <c r="A8" s="63" t="s">
        <v>229</v>
      </c>
      <c r="B8" s="64" t="s">
        <v>230</v>
      </c>
      <c r="C8" s="64" t="s">
        <v>228</v>
      </c>
      <c r="D8" s="65"/>
      <c r="E8" s="66">
        <f>F8+J8+K8+L8+M8</f>
        <v>100</v>
      </c>
      <c r="F8" s="66">
        <f>G8+H8+I8</f>
        <v>100</v>
      </c>
      <c r="G8" s="66">
        <v>100</v>
      </c>
      <c r="H8" s="66">
        <v>0</v>
      </c>
      <c r="I8" s="66">
        <v>0</v>
      </c>
      <c r="J8" s="70">
        <v>0</v>
      </c>
      <c r="K8" s="70">
        <v>0</v>
      </c>
      <c r="L8" s="66">
        <v>0</v>
      </c>
      <c r="M8" s="66">
        <v>0</v>
      </c>
      <c r="N8" s="71" t="str">
        <f>A8</f>
        <v>37150023P990015103436</v>
      </c>
    </row>
    <row r="9" ht="20.25" customHeight="1" spans="1:14">
      <c r="A9" s="63" t="s">
        <v>231</v>
      </c>
      <c r="B9" s="64" t="s">
        <v>232</v>
      </c>
      <c r="C9" s="64" t="s">
        <v>228</v>
      </c>
      <c r="D9" s="65"/>
      <c r="E9" s="66">
        <f>F9+J9+K9+L9+M9</f>
        <v>150</v>
      </c>
      <c r="F9" s="66">
        <f>G9+H9+I9</f>
        <v>150</v>
      </c>
      <c r="G9" s="66">
        <v>150</v>
      </c>
      <c r="H9" s="66">
        <v>0</v>
      </c>
      <c r="I9" s="66">
        <v>0</v>
      </c>
      <c r="J9" s="70">
        <v>0</v>
      </c>
      <c r="K9" s="70">
        <v>0</v>
      </c>
      <c r="L9" s="66">
        <v>0</v>
      </c>
      <c r="M9" s="66">
        <v>0</v>
      </c>
      <c r="N9" s="71" t="str">
        <f>A9</f>
        <v>37150023P99001510344R</v>
      </c>
    </row>
    <row r="10" ht="20.25" customHeight="1" spans="1:14">
      <c r="A10" s="63" t="s">
        <v>233</v>
      </c>
      <c r="B10" s="64" t="s">
        <v>234</v>
      </c>
      <c r="C10" s="64" t="s">
        <v>228</v>
      </c>
      <c r="D10" s="65"/>
      <c r="E10" s="66">
        <f>F10+J10+K10+L10+M10</f>
        <v>90</v>
      </c>
      <c r="F10" s="66">
        <f>G10+H10+I10</f>
        <v>90</v>
      </c>
      <c r="G10" s="66">
        <v>90</v>
      </c>
      <c r="H10" s="66">
        <v>0</v>
      </c>
      <c r="I10" s="66">
        <v>0</v>
      </c>
      <c r="J10" s="70">
        <v>0</v>
      </c>
      <c r="K10" s="70">
        <v>0</v>
      </c>
      <c r="L10" s="66">
        <v>0</v>
      </c>
      <c r="M10" s="66">
        <v>0</v>
      </c>
      <c r="N10" s="71" t="str">
        <f>A10</f>
        <v>37150023P99001510345D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GridLines="0" workbookViewId="0">
      <pane ySplit="6" topLeftCell="A7" activePane="bottomLeft" state="frozen"/>
      <selection/>
      <selection pane="bottomLeft" activeCell="A7" sqref="A7:N12"/>
    </sheetView>
  </sheetViews>
  <sheetFormatPr defaultColWidth="8" defaultRowHeight="14.25" customHeight="1"/>
  <cols>
    <col min="1" max="1" width="5" style="2" customWidth="1"/>
    <col min="2" max="2" width="8" style="2" hidden="1" customWidth="1"/>
    <col min="3" max="3" width="4.85454545454545" style="3" customWidth="1"/>
    <col min="4" max="4" width="5.57272727272727" customWidth="1"/>
    <col min="5" max="5" width="34.2818181818182" style="4" customWidth="1"/>
    <col min="6" max="7" width="14.2818181818182" style="4" customWidth="1"/>
    <col min="8" max="9" width="11.4181818181818" style="4" customWidth="1"/>
    <col min="10" max="10" width="11.4181818181818" customWidth="1"/>
    <col min="11" max="14" width="11.4181818181818" style="4" customWidth="1"/>
    <col min="15" max="18" width="8" hidden="1" customWidth="1"/>
  </cols>
  <sheetData>
    <row r="1" ht="19.5" customHeight="1" spans="1:14">
      <c r="A1" s="5"/>
      <c r="B1" s="6"/>
      <c r="E1" s="7"/>
      <c r="F1" s="8"/>
      <c r="G1" s="8"/>
      <c r="H1" s="8"/>
      <c r="I1" s="8"/>
      <c r="K1" s="8"/>
      <c r="L1" s="8"/>
      <c r="M1" s="8"/>
      <c r="N1" s="43" t="s">
        <v>235</v>
      </c>
    </row>
    <row r="2" ht="19.5" customHeight="1" spans="1:14">
      <c r="A2" s="9" t="s">
        <v>236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19.5" customHeight="1" spans="1:14">
      <c r="A3" s="11" t="s">
        <v>3</v>
      </c>
      <c r="B3" s="12"/>
      <c r="C3" s="13"/>
      <c r="D3" s="14"/>
      <c r="E3" s="15"/>
      <c r="F3" s="16"/>
      <c r="G3" s="16"/>
      <c r="H3" s="16"/>
      <c r="I3" s="16"/>
      <c r="J3" s="14"/>
      <c r="K3" s="16"/>
      <c r="L3" s="16"/>
      <c r="M3" s="16"/>
      <c r="N3" s="44" t="s">
        <v>4</v>
      </c>
    </row>
    <row r="4" s="1" customFormat="1" ht="19.5" customHeight="1" spans="1:18">
      <c r="A4" s="17" t="s">
        <v>51</v>
      </c>
      <c r="B4" s="17"/>
      <c r="C4" s="18"/>
      <c r="D4" s="19"/>
      <c r="E4" s="20" t="s">
        <v>52</v>
      </c>
      <c r="F4" s="20" t="s">
        <v>237</v>
      </c>
      <c r="G4" s="20"/>
      <c r="H4" s="20"/>
      <c r="I4" s="20"/>
      <c r="J4" s="20"/>
      <c r="K4" s="20"/>
      <c r="L4" s="20"/>
      <c r="M4" s="20"/>
      <c r="N4" s="20"/>
      <c r="O4" s="19" t="s">
        <v>238</v>
      </c>
      <c r="P4" s="19" t="s">
        <v>239</v>
      </c>
      <c r="Q4" s="19" t="s">
        <v>240</v>
      </c>
      <c r="R4" s="19" t="s">
        <v>241</v>
      </c>
    </row>
    <row r="5" s="1" customFormat="1" ht="19.5" customHeight="1" spans="1:18">
      <c r="A5" s="17" t="s">
        <v>59</v>
      </c>
      <c r="B5" s="17"/>
      <c r="C5" s="18" t="s">
        <v>60</v>
      </c>
      <c r="D5" s="19" t="s">
        <v>61</v>
      </c>
      <c r="E5" s="20"/>
      <c r="F5" s="21" t="s">
        <v>53</v>
      </c>
      <c r="G5" s="20" t="s">
        <v>195</v>
      </c>
      <c r="H5" s="20"/>
      <c r="I5" s="20"/>
      <c r="J5" s="20"/>
      <c r="K5" s="21" t="s">
        <v>196</v>
      </c>
      <c r="L5" s="21" t="s">
        <v>197</v>
      </c>
      <c r="M5" s="21" t="s">
        <v>43</v>
      </c>
      <c r="N5" s="21" t="s">
        <v>45</v>
      </c>
      <c r="O5" s="19"/>
      <c r="P5" s="19"/>
      <c r="Q5" s="19"/>
      <c r="R5" s="19"/>
    </row>
    <row r="6" s="1" customFormat="1" ht="30" customHeight="1" spans="1:18">
      <c r="A6" s="22"/>
      <c r="B6" s="23"/>
      <c r="C6" s="24"/>
      <c r="D6" s="25"/>
      <c r="E6" s="26"/>
      <c r="F6" s="27"/>
      <c r="G6" s="27" t="s">
        <v>62</v>
      </c>
      <c r="H6" s="27" t="s">
        <v>115</v>
      </c>
      <c r="I6" s="45" t="s">
        <v>116</v>
      </c>
      <c r="J6" s="46" t="s">
        <v>117</v>
      </c>
      <c r="K6" s="27"/>
      <c r="L6" s="27"/>
      <c r="M6" s="27"/>
      <c r="N6" s="27"/>
      <c r="O6" s="19"/>
      <c r="P6" s="19"/>
      <c r="Q6" s="19"/>
      <c r="R6" s="19"/>
    </row>
    <row r="7" s="1" customFormat="1" ht="30" customHeight="1" spans="1:18">
      <c r="A7" s="28"/>
      <c r="B7" s="29"/>
      <c r="C7" s="30"/>
      <c r="D7" s="31"/>
      <c r="E7" s="32"/>
      <c r="F7" s="33">
        <f>SUM(F8:F12)</f>
        <v>6300</v>
      </c>
      <c r="G7" s="33"/>
      <c r="H7" s="33"/>
      <c r="I7" s="47"/>
      <c r="J7" s="48"/>
      <c r="K7" s="33"/>
      <c r="L7" s="33">
        <f>SUM(L8:L12)</f>
        <v>6300</v>
      </c>
      <c r="M7" s="33"/>
      <c r="N7" s="33"/>
      <c r="O7" s="49"/>
      <c r="P7" s="19"/>
      <c r="Q7" s="19"/>
      <c r="R7" s="19"/>
    </row>
    <row r="8" s="1" customFormat="1" ht="19.5" customHeight="1" spans="1:18">
      <c r="A8" s="34" t="s">
        <v>211</v>
      </c>
      <c r="B8" s="34"/>
      <c r="C8" s="35">
        <v>99</v>
      </c>
      <c r="D8" s="36"/>
      <c r="E8" s="37" t="s">
        <v>242</v>
      </c>
      <c r="F8" s="38">
        <f>G8+K8+L8+M8+N8</f>
        <v>3000</v>
      </c>
      <c r="G8" s="38">
        <f>H8+I8+J8</f>
        <v>0</v>
      </c>
      <c r="H8" s="38">
        <v>0</v>
      </c>
      <c r="I8" s="38">
        <v>0</v>
      </c>
      <c r="J8" s="50">
        <v>0</v>
      </c>
      <c r="K8" s="38">
        <v>0</v>
      </c>
      <c r="L8" s="38">
        <v>3000</v>
      </c>
      <c r="M8" s="38">
        <v>0</v>
      </c>
      <c r="N8" s="38">
        <v>0</v>
      </c>
      <c r="O8" s="51">
        <v>0</v>
      </c>
      <c r="P8" s="52">
        <v>0</v>
      </c>
      <c r="Q8" s="52">
        <v>0</v>
      </c>
      <c r="R8" s="53"/>
    </row>
    <row r="9" customHeight="1" spans="1:14">
      <c r="A9" s="39">
        <v>310</v>
      </c>
      <c r="B9" s="39"/>
      <c r="C9" s="40" t="s">
        <v>72</v>
      </c>
      <c r="D9" s="41"/>
      <c r="E9" s="42" t="s">
        <v>243</v>
      </c>
      <c r="F9" s="42">
        <v>100</v>
      </c>
      <c r="G9" s="42"/>
      <c r="H9" s="42"/>
      <c r="I9" s="42"/>
      <c r="J9" s="41"/>
      <c r="K9" s="42"/>
      <c r="L9" s="42">
        <v>100</v>
      </c>
      <c r="M9" s="42"/>
      <c r="N9" s="42"/>
    </row>
    <row r="10" customHeight="1" spans="1:14">
      <c r="A10" s="39" t="s">
        <v>244</v>
      </c>
      <c r="B10" s="39"/>
      <c r="C10" s="40" t="s">
        <v>152</v>
      </c>
      <c r="D10" s="41"/>
      <c r="E10" s="42" t="s">
        <v>245</v>
      </c>
      <c r="F10" s="42">
        <v>1000</v>
      </c>
      <c r="G10" s="42"/>
      <c r="H10" s="42"/>
      <c r="I10" s="42"/>
      <c r="J10" s="41"/>
      <c r="K10" s="42"/>
      <c r="L10" s="42">
        <v>1000</v>
      </c>
      <c r="M10" s="42"/>
      <c r="N10" s="42"/>
    </row>
    <row r="11" customHeight="1" spans="1:14">
      <c r="A11" s="39" t="s">
        <v>244</v>
      </c>
      <c r="B11" s="39"/>
      <c r="C11" s="40" t="s">
        <v>77</v>
      </c>
      <c r="D11" s="41"/>
      <c r="E11" s="42" t="s">
        <v>246</v>
      </c>
      <c r="F11" s="42">
        <v>2000</v>
      </c>
      <c r="G11" s="42"/>
      <c r="H11" s="42"/>
      <c r="I11" s="42"/>
      <c r="J11" s="41"/>
      <c r="K11" s="42"/>
      <c r="L11" s="42">
        <v>2000</v>
      </c>
      <c r="M11" s="42"/>
      <c r="N11" s="42"/>
    </row>
    <row r="12" customHeight="1" spans="1:14">
      <c r="A12" s="39" t="s">
        <v>244</v>
      </c>
      <c r="B12" s="39"/>
      <c r="C12" s="40" t="s">
        <v>247</v>
      </c>
      <c r="D12" s="41"/>
      <c r="E12" s="42" t="s">
        <v>248</v>
      </c>
      <c r="F12" s="42">
        <v>200</v>
      </c>
      <c r="G12" s="42"/>
      <c r="H12" s="42"/>
      <c r="I12" s="42"/>
      <c r="J12" s="41"/>
      <c r="K12" s="42"/>
      <c r="L12" s="42">
        <v>200</v>
      </c>
      <c r="M12" s="42"/>
      <c r="N12" s="42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王林太</cp:lastModifiedBy>
  <dcterms:created xsi:type="dcterms:W3CDTF">2024-03-25T00:04:41Z</dcterms:created>
  <dcterms:modified xsi:type="dcterms:W3CDTF">2024-03-25T01:15:50Z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601F6183262E473CA772580669FD7343_12</vt:lpwstr>
  </property>
  <property fmtid="{D5CDD505-2E9C-101B-9397-08002B2CF9AE}" pid="3" name="KSOProductBuildVer">
    <vt:lpwstr>2052-12.1.0.16120</vt:lpwstr>
  </property>
</Properties>
</file>